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<sst xmlns="http://schemas.openxmlformats.org/spreadsheetml/2006/main" count="204" uniqueCount="158">
  <si>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</si>
  <si>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</si>
  <si>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</si>
  <si>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</si>
  <si>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</si>
  <si>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</si>
  <si>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</si>
  <si>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</si>
  <si>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муниципального учреждения (подразделения)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</si>
  <si>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</si>
  <si>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</si>
  <si>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</si>
  <si>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</si>
  <si>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</si>
  <si>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 (подразделения)</t>
  </si>
  <si>
    <t xml:space="preserve">I.  Сведения о деятельности муниципального учреждения 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</si>
  <si>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</si>
  <si>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</si>
  <si>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</si>
  <si>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2"/>
        <rFont val="Times New Roman"/>
        <family val="1"/>
      </rPr>
      <t>:</t>
    </r>
  </si>
  <si>
    <t>из них:</t>
  </si>
  <si>
    <t>1.1. Общая балансовая стоимость недвижимого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</si>
  <si>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</si>
  <si>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</si>
  <si>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</si>
  <si>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</si>
  <si>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</si>
  <si>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</si>
  <si>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</si>
  <si>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</si>
  <si>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</si>
  <si>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муниципального образования Новокубанский район</t>
  </si>
  <si>
    <t>2.2. Дебиторская задолженность по выданным авансам, полученным за счет средств бюджета муниципального образования Новокубанский район,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</si>
  <si>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</si>
  <si>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</si>
  <si>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</si>
  <si>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</si>
  <si>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</si>
  <si>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</si>
  <si>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</si>
  <si>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</si>
  <si>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</si>
  <si>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</si>
  <si>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</si>
  <si>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</si>
  <si>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</si>
  <si>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</si>
  <si>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</si>
  <si>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</si>
  <si>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</si>
  <si>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</si>
  <si>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</si>
  <si>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</si>
  <si>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</si>
  <si>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</si>
  <si>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</si>
  <si>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муниципального образования Новокубанский район, всего:</t>
  </si>
  <si>
    <t>3.2.1.  по начислениям на выплаты по оплате труда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</si>
  <si>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</si>
  <si>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</si>
  <si>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</si>
  <si>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</si>
  <si>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</si>
  <si>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</si>
  <si>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</si>
  <si>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</si>
  <si>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</si>
  <si>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</si>
  <si>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</si>
  <si>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</si>
  <si>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</si>
  <si>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 по начислениям на выплаты по оплате труда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</si>
  <si>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</si>
  <si>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</si>
  <si>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</si>
  <si>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</si>
  <si>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</si>
  <si>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</si>
  <si>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</si>
  <si>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</si>
  <si>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</si>
  <si>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</si>
  <si>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</si>
  <si>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</si>
  <si>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</si>
  <si>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</si>
  <si>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</si>
  <si>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</si>
  <si>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 (иных финансовых органах)</t>
  </si>
  <si>
    <t>операции по счетам, открытым в кредитных организациях 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</si>
  <si>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</si>
  <si>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</si>
  <si>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</si>
  <si>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</si>
  <si>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муниципального задания</t>
  </si>
  <si>
    <t>Бюджетные инвестиции</t>
  </si>
  <si>
    <t>Поступления от оказания муниципальными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</si>
  <si>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</si>
  <si>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</si>
  <si>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</si>
  <si>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</si>
  <si>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</si>
  <si>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</si>
  <si>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</si>
  <si>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</si>
  <si>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</si>
  <si>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</si>
  <si>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</si>
  <si>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</si>
  <si>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</si>
  <si>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</si>
  <si>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</si>
  <si>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</si>
  <si>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</si>
  <si>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</si>
  <si>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</si>
  <si>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</si>
  <si>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</si>
  <si>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</si>
  <si>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</si>
  <si>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</si>
  <si>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</si>
  <si>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</si>
  <si>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</si>
  <si>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</si>
  <si>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</si>
  <si>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</si>
  <si>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</si>
  <si>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</si>
  <si>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</si>
  <si>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Исполнитель</t>
  </si>
  <si>
    <t>Муниципальный бюджет</t>
  </si>
  <si>
    <t>Краевой бюджет</t>
  </si>
  <si>
    <t>Итого</t>
  </si>
  <si>
    <t>В.А.Шевелев</t>
  </si>
  <si>
    <t>Средства от приносящей доход деятельности</t>
  </si>
  <si>
    <t>Управление образования администрации муниципального образования Новокубанский район</t>
  </si>
  <si>
    <t>Средства, поступающие на содержание детей в учреждениях</t>
  </si>
  <si>
    <t>Добровольные пожертвования, безвозмездные поступления физических и (или) юридических лиц</t>
  </si>
  <si>
    <t>Прочие внереализационные операции, непосредственно не связанные с производством продукции, оказанием платных услуг: средства, вырученные от реализации тары, материалов, полученных при списании основных средств, а также от сдачи макулатуры, металлолома, пластика.</t>
  </si>
  <si>
    <t xml:space="preserve">Муниципальное общеобразовательное бюджетное учреждение основная общеобразовательная школа №30 с. Радищево муниципального образования Новокубанский район </t>
  </si>
  <si>
    <t>2343015327/234301001</t>
  </si>
  <si>
    <t>352209, Краснодарский край, Новокубанский район, с. Радищево, ул. Школьная, 35.</t>
  </si>
  <si>
    <t>1.2.Виды деятельности МОБУООШ №30 с. Радищево :  Реализация общеобразовательных программ начального общего образования и основного общего образования.</t>
  </si>
  <si>
    <t>1.1. Цели деятельности МОБУООШ № 30 с. Радищево: Формирование общей культуры личности обучающихся на основе усвоения обязательного минимума содержания            общеобразовательных программ, их адаптация к жизни в обществе, создание основы для осознанного выбора и последующего усвоения профессиональных прорамм, воспитание гражданственности, трудолюбия, уважения к правам и свободам человека,любви к окружающей природе, Родине, формирование здорового образа жизни.</t>
  </si>
  <si>
    <t>1.3. Перечень услуг (работ), осуществляемых на платной основе: нет.</t>
  </si>
  <si>
    <t>Федеральный бюджет</t>
  </si>
  <si>
    <t>,</t>
  </si>
  <si>
    <t>Директор МОБУООШ №30 с. Радищево</t>
  </si>
  <si>
    <t>А.А. Блохнина</t>
  </si>
  <si>
    <t>Главный бухгалтер</t>
  </si>
  <si>
    <t>В.В. Ктиторова</t>
  </si>
  <si>
    <t>Начальник Управления образования Админгистрации муниципального образования Новокубанский район</t>
  </si>
  <si>
    <t xml:space="preserve">на   2013  год </t>
  </si>
  <si>
    <t>"_01_"__января___ 2013_г.</t>
  </si>
  <si>
    <t>"____09____"  ________января_______ 2013_г.</t>
  </si>
  <si>
    <r>
      <t>"</t>
    </r>
    <r>
      <rPr>
        <u val="single"/>
        <sz val="12"/>
        <rFont val="Times New Roman"/>
        <family val="1"/>
      </rPr>
      <t>__09__</t>
    </r>
    <r>
      <rPr>
        <sz val="12"/>
        <rFont val="Times New Roman"/>
        <family val="1"/>
      </rPr>
      <t>"  января 2013 г.</t>
    </r>
  </si>
  <si>
    <t>ИТОГО 2013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</si>
</sst>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14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vertical="top" wrapText="1"/>
    </xf>
    <xf numFmtId="4" fontId="1" fillId="0" borderId="7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4" fontId="4" fillId="2" borderId="11" xfId="0" applyNumberFormat="1" applyFont="1" applyFill="1" applyBorder="1" applyAlignment="1">
      <alignment horizontal="center" vertical="top" wrapText="1"/>
    </xf>
    <xf numFmtId="4" fontId="4" fillId="2" borderId="11" xfId="0" applyNumberFormat="1" applyFont="1" applyFill="1" applyBorder="1" applyAlignment="1">
      <alignment vertical="top" wrapText="1"/>
    </xf>
    <xf numFmtId="4" fontId="4" fillId="2" borderId="13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3" xfId="0" applyNumberFormat="1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4" fontId="1" fillId="0" borderId="0" xfId="0" applyNumberFormat="1" applyFont="1" applyAlignment="1">
      <alignment vertical="top" wrapText="1"/>
    </xf>
    <xf numFmtId="4" fontId="12" fillId="0" borderId="0" xfId="0" applyNumberFormat="1" applyFont="1" applyAlignment="1">
      <alignment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4" fontId="4" fillId="3" borderId="7" xfId="0" applyNumberFormat="1" applyFont="1" applyFill="1" applyBorder="1" applyAlignment="1">
      <alignment horizontal="center" vertical="top" wrapText="1"/>
    </xf>
    <xf numFmtId="4" fontId="4" fillId="3" borderId="7" xfId="0" applyNumberFormat="1" applyFont="1" applyFill="1" applyBorder="1" applyAlignment="1">
      <alignment vertical="top" wrapText="1"/>
    </xf>
    <xf numFmtId="0" fontId="7" fillId="3" borderId="0" xfId="0" applyFont="1" applyFill="1" applyAlignment="1">
      <alignment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4" fontId="1" fillId="0" borderId="6" xfId="0" applyNumberFormat="1" applyFont="1" applyBorder="1" applyAlignment="1">
      <alignment horizontal="center" vertical="top" wrapText="1"/>
    </xf>
    <xf numFmtId="0" fontId="1" fillId="3" borderId="6" xfId="0" applyFont="1" applyFill="1" applyBorder="1" applyAlignment="1">
      <alignment vertical="top" wrapText="1"/>
    </xf>
    <xf numFmtId="4" fontId="1" fillId="3" borderId="6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view="pageBreakPreview" zoomScale="60" zoomScaleNormal="75" workbookViewId="0" topLeftCell="C1">
      <selection activeCell="E114" sqref="E114"/>
    </sheetView>
  </sheetViews>
  <sheetFormatPr defaultColWidth="9.140625" defaultRowHeight="12.75"/>
  <cols>
    <col min="2" max="2" width="15.140625" style="0" customWidth="1"/>
    <col min="3" max="3" width="13.00390625" style="0" customWidth="1"/>
    <col min="4" max="4" width="17.7109375" style="0" customWidth="1"/>
    <col min="5" max="5" width="16.28125" style="0" customWidth="1"/>
    <col min="6" max="6" width="14.7109375" style="0" customWidth="1"/>
    <col min="7" max="7" width="15.57421875" style="0" customWidth="1"/>
    <col min="8" max="11" width="12.421875" style="0" customWidth="1"/>
    <col min="12" max="12" width="14.28125" style="0" customWidth="1"/>
    <col min="13" max="13" width="14.8515625" style="0" customWidth="1"/>
    <col min="14" max="14" width="13.28125" style="0" customWidth="1"/>
    <col min="15" max="15" width="14.00390625" style="0" customWidth="1"/>
    <col min="16" max="16" width="12.140625" style="0" customWidth="1"/>
  </cols>
  <sheetData>
    <row r="1" spans="1:16" ht="15" customHeight="1">
      <c r="A1" s="2"/>
      <c r="B1" s="2"/>
      <c r="C1" s="2"/>
      <c r="D1" s="4"/>
      <c r="N1" s="84" t="s">
        <v>0</v>
      </c>
      <c r="O1" s="84"/>
      <c r="P1" s="84"/>
    </row>
    <row r="2" spans="1:16" ht="52.5" customHeight="1" thickBot="1">
      <c r="A2" s="2"/>
      <c r="B2" s="2"/>
      <c r="C2" s="2"/>
      <c r="D2" s="4"/>
      <c r="N2" s="85" t="s">
        <v>152</v>
      </c>
      <c r="O2" s="85"/>
      <c r="P2" s="85"/>
    </row>
    <row r="3" spans="1:16" ht="22.5" customHeight="1">
      <c r="A3" s="2"/>
      <c r="B3" s="2"/>
      <c r="C3" s="2"/>
      <c r="D3" s="4"/>
      <c r="N3" s="77" t="s">
        <v>1</v>
      </c>
      <c r="O3" s="77"/>
      <c r="P3" s="77"/>
    </row>
    <row r="4" spans="1:16" ht="15.75" thickBot="1">
      <c r="A4" s="2"/>
      <c r="B4" s="2"/>
      <c r="C4" s="2"/>
      <c r="D4" s="4"/>
      <c r="N4" s="6"/>
      <c r="O4" s="86" t="s">
        <v>134</v>
      </c>
      <c r="P4" s="86"/>
    </row>
    <row r="5" spans="1:16" ht="15">
      <c r="A5" s="2"/>
      <c r="B5" s="2"/>
      <c r="C5" s="2"/>
      <c r="D5" s="4"/>
      <c r="N5" s="5" t="s">
        <v>2</v>
      </c>
      <c r="O5" s="77" t="s">
        <v>3</v>
      </c>
      <c r="P5" s="77"/>
    </row>
    <row r="6" spans="1:16" ht="22.5" customHeight="1">
      <c r="A6" s="2"/>
      <c r="B6" s="2"/>
      <c r="C6" s="2"/>
      <c r="D6" s="4"/>
      <c r="N6" s="78" t="s">
        <v>155</v>
      </c>
      <c r="O6" s="78"/>
      <c r="P6" s="78"/>
    </row>
    <row r="7" spans="1:7" ht="15" hidden="1">
      <c r="A7" s="2"/>
      <c r="B7" s="2"/>
      <c r="C7" s="2"/>
      <c r="D7" s="4"/>
      <c r="E7" s="2"/>
      <c r="F7" s="2"/>
      <c r="G7" s="2"/>
    </row>
    <row r="8" spans="1:16" ht="18.75" customHeight="1">
      <c r="A8" s="83" t="s">
        <v>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8.75" customHeight="1">
      <c r="A9" s="83" t="s">
        <v>153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ht="16.5" thickBot="1">
      <c r="A10" s="7"/>
      <c r="B10" s="7"/>
      <c r="C10" s="7"/>
      <c r="D10" s="7"/>
      <c r="E10" s="7"/>
      <c r="O10" s="7"/>
      <c r="P10" s="3" t="s">
        <v>5</v>
      </c>
    </row>
    <row r="11" spans="1:16" ht="32.25" thickBot="1">
      <c r="A11" s="7"/>
      <c r="B11" s="7"/>
      <c r="C11" s="7"/>
      <c r="D11" s="7"/>
      <c r="E11" s="7"/>
      <c r="O11" s="1" t="s">
        <v>6</v>
      </c>
      <c r="P11" s="8"/>
    </row>
    <row r="12" spans="1:16" ht="16.5" customHeight="1" thickBot="1">
      <c r="A12" s="82" t="s">
        <v>154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O12" s="1" t="s">
        <v>7</v>
      </c>
      <c r="P12" s="65">
        <v>41275</v>
      </c>
    </row>
    <row r="13" spans="1:16" ht="16.5" thickBot="1">
      <c r="A13" s="7"/>
      <c r="B13" s="7"/>
      <c r="C13" s="7"/>
      <c r="D13" s="7"/>
      <c r="E13" s="7"/>
      <c r="O13" s="1"/>
      <c r="P13" s="9"/>
    </row>
    <row r="14" spans="1:16" ht="16.5" thickBot="1">
      <c r="A14" s="1"/>
      <c r="B14" s="1"/>
      <c r="C14" s="1"/>
      <c r="D14" s="3"/>
      <c r="E14" s="1"/>
      <c r="O14" s="1"/>
      <c r="P14" s="9"/>
    </row>
    <row r="15" spans="1:16" ht="16.5" thickBot="1">
      <c r="A15" s="81" t="s">
        <v>8</v>
      </c>
      <c r="B15" s="81"/>
      <c r="C15" s="81"/>
      <c r="D15" s="79" t="s">
        <v>140</v>
      </c>
      <c r="E15" s="79"/>
      <c r="F15" s="79"/>
      <c r="G15" s="79"/>
      <c r="H15" s="79"/>
      <c r="I15" s="79"/>
      <c r="J15" s="79"/>
      <c r="K15" s="79"/>
      <c r="L15" s="79"/>
      <c r="M15" s="79"/>
      <c r="O15" s="1" t="s">
        <v>9</v>
      </c>
      <c r="P15" s="9"/>
    </row>
    <row r="16" spans="1:16" ht="16.5" thickBot="1">
      <c r="A16" s="81"/>
      <c r="B16" s="81"/>
      <c r="C16" s="81"/>
      <c r="D16" s="79"/>
      <c r="E16" s="79"/>
      <c r="F16" s="79"/>
      <c r="G16" s="79"/>
      <c r="H16" s="79"/>
      <c r="I16" s="79"/>
      <c r="J16" s="79"/>
      <c r="K16" s="79"/>
      <c r="L16" s="79"/>
      <c r="M16" s="79"/>
      <c r="O16" s="1"/>
      <c r="P16" s="9"/>
    </row>
    <row r="17" spans="1:16" ht="16.5" thickBot="1">
      <c r="A17" s="81"/>
      <c r="B17" s="81"/>
      <c r="C17" s="81"/>
      <c r="D17" s="79"/>
      <c r="E17" s="79"/>
      <c r="F17" s="79"/>
      <c r="G17" s="79"/>
      <c r="H17" s="79"/>
      <c r="I17" s="79"/>
      <c r="J17" s="79"/>
      <c r="K17" s="79"/>
      <c r="L17" s="79"/>
      <c r="M17" s="79"/>
      <c r="O17" s="1"/>
      <c r="P17" s="9"/>
    </row>
    <row r="18" spans="1:16" ht="15" customHeight="1" thickBot="1">
      <c r="A18" s="81"/>
      <c r="B18" s="81"/>
      <c r="C18" s="81"/>
      <c r="D18" s="79"/>
      <c r="E18" s="79"/>
      <c r="F18" s="79"/>
      <c r="G18" s="79"/>
      <c r="H18" s="79"/>
      <c r="I18" s="79"/>
      <c r="J18" s="79"/>
      <c r="K18" s="79"/>
      <c r="L18" s="79"/>
      <c r="M18" s="79"/>
      <c r="O18" s="10"/>
      <c r="P18" s="11"/>
    </row>
    <row r="19" spans="1:16" ht="19.5" thickBot="1">
      <c r="A19" s="81" t="s">
        <v>10</v>
      </c>
      <c r="B19" s="81"/>
      <c r="C19" s="81"/>
      <c r="D19" s="79" t="s">
        <v>141</v>
      </c>
      <c r="E19" s="79"/>
      <c r="F19" s="79"/>
      <c r="G19" s="79"/>
      <c r="H19" s="79"/>
      <c r="I19" s="79"/>
      <c r="J19" s="79"/>
      <c r="K19" s="79"/>
      <c r="L19" s="79"/>
      <c r="M19" s="79"/>
      <c r="O19" s="3"/>
      <c r="P19" s="12"/>
    </row>
    <row r="20" spans="1:16" ht="16.5" thickBot="1">
      <c r="A20" s="81" t="s">
        <v>11</v>
      </c>
      <c r="B20" s="81"/>
      <c r="C20" s="81"/>
      <c r="D20" s="3"/>
      <c r="E20" s="3"/>
      <c r="O20" s="1" t="s">
        <v>12</v>
      </c>
      <c r="P20" s="13">
        <v>383</v>
      </c>
    </row>
    <row r="21" spans="1:14" ht="15.75" customHeight="1">
      <c r="A21" s="81" t="s">
        <v>13</v>
      </c>
      <c r="B21" s="81"/>
      <c r="C21" s="81"/>
      <c r="D21" s="79" t="s">
        <v>136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15.75" customHeight="1">
      <c r="A22" s="81"/>
      <c r="B22" s="81"/>
      <c r="C22" s="81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ht="15.75" customHeight="1">
      <c r="A23" s="81"/>
      <c r="B23" s="81"/>
      <c r="C23" s="81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5" ht="47.25" customHeight="1">
      <c r="A24" s="81" t="s">
        <v>14</v>
      </c>
      <c r="B24" s="81"/>
      <c r="C24" s="81"/>
      <c r="D24" s="79" t="s">
        <v>142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t="4.5" customHeight="1">
      <c r="A25" s="81"/>
      <c r="B25" s="81"/>
      <c r="C25" s="81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ht="15.75" customHeight="1" hidden="1">
      <c r="A26" s="81"/>
      <c r="B26" s="81"/>
      <c r="C26" s="81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7" ht="15.75">
      <c r="A27" s="1"/>
      <c r="B27" s="1"/>
      <c r="C27" s="3"/>
      <c r="D27" s="3"/>
      <c r="E27" s="3"/>
      <c r="F27" s="1"/>
      <c r="G27" s="1"/>
    </row>
    <row r="28" spans="1:7" ht="15.75" customHeight="1">
      <c r="A28" s="82" t="s">
        <v>15</v>
      </c>
      <c r="B28" s="82"/>
      <c r="C28" s="82"/>
      <c r="D28" s="82"/>
      <c r="E28" s="82"/>
      <c r="F28" s="82"/>
      <c r="G28" s="82"/>
    </row>
    <row r="29" spans="1:7" ht="15.75">
      <c r="A29" s="14"/>
      <c r="B29" s="14"/>
      <c r="C29" s="14"/>
      <c r="D29" s="7"/>
      <c r="E29" s="14"/>
      <c r="F29" s="14"/>
      <c r="G29" s="14"/>
    </row>
    <row r="30" spans="1:16" ht="53.25" customHeight="1">
      <c r="A30" s="80" t="s">
        <v>144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1.5" customHeight="1">
      <c r="A31" s="81"/>
      <c r="B31" s="81"/>
      <c r="C31" s="81"/>
      <c r="D31" s="81"/>
      <c r="E31" s="81"/>
      <c r="F31" s="81"/>
      <c r="G31" s="81"/>
    </row>
    <row r="32" spans="1:16" ht="24" customHeight="1">
      <c r="A32" s="80" t="s">
        <v>143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1:7" ht="6.75" customHeight="1">
      <c r="A33" s="81"/>
      <c r="B33" s="81"/>
      <c r="C33" s="81"/>
      <c r="D33" s="81"/>
      <c r="E33" s="81"/>
      <c r="F33" s="81"/>
      <c r="G33" s="81"/>
    </row>
    <row r="34" spans="1:7" ht="15.75" customHeight="1">
      <c r="A34" s="81" t="s">
        <v>145</v>
      </c>
      <c r="B34" s="81"/>
      <c r="C34" s="81"/>
      <c r="D34" s="81"/>
      <c r="E34" s="81"/>
      <c r="F34" s="81"/>
      <c r="G34" s="81"/>
    </row>
    <row r="35" spans="1:7" ht="15.75">
      <c r="A35" s="87" t="s">
        <v>16</v>
      </c>
      <c r="B35" s="87"/>
      <c r="C35" s="87"/>
      <c r="D35" s="87"/>
      <c r="E35" s="87"/>
      <c r="F35" s="87"/>
      <c r="G35" s="87"/>
    </row>
    <row r="36" spans="1:16" ht="21.75" customHeight="1">
      <c r="A36" s="19"/>
      <c r="B36" s="19"/>
      <c r="C36" s="19"/>
      <c r="D36" s="19"/>
      <c r="E36" s="20"/>
      <c r="F36" s="147"/>
      <c r="G36" s="148"/>
      <c r="H36" s="152" t="s">
        <v>131</v>
      </c>
      <c r="I36" s="152"/>
      <c r="J36" s="152"/>
      <c r="K36" s="152"/>
      <c r="L36" s="152"/>
      <c r="M36" s="152" t="s">
        <v>132</v>
      </c>
      <c r="N36" s="152"/>
      <c r="O36" s="141" t="s">
        <v>135</v>
      </c>
      <c r="P36" s="142"/>
    </row>
    <row r="37" spans="1:16" ht="15.75">
      <c r="A37" s="88" t="s">
        <v>17</v>
      </c>
      <c r="B37" s="88"/>
      <c r="C37" s="88"/>
      <c r="D37" s="88"/>
      <c r="E37" s="89"/>
      <c r="F37" s="88" t="s">
        <v>133</v>
      </c>
      <c r="G37" s="88"/>
      <c r="H37" s="88" t="s">
        <v>18</v>
      </c>
      <c r="I37" s="88"/>
      <c r="J37" s="88"/>
      <c r="K37" s="88"/>
      <c r="L37" s="88"/>
      <c r="M37" s="88" t="s">
        <v>18</v>
      </c>
      <c r="N37" s="88"/>
      <c r="O37" s="88" t="s">
        <v>18</v>
      </c>
      <c r="P37" s="88"/>
    </row>
    <row r="38" spans="1:16" ht="15.75">
      <c r="A38" s="90" t="s">
        <v>19</v>
      </c>
      <c r="B38" s="90"/>
      <c r="C38" s="90"/>
      <c r="D38" s="90"/>
      <c r="E38" s="90"/>
      <c r="F38" s="91">
        <f>H38+M38+O38</f>
        <v>3706987.4299999997</v>
      </c>
      <c r="G38" s="91"/>
      <c r="H38" s="91">
        <f>H40+H46</f>
        <v>1812664.83</v>
      </c>
      <c r="I38" s="91"/>
      <c r="J38" s="91"/>
      <c r="K38" s="91"/>
      <c r="L38" s="91"/>
      <c r="M38" s="91">
        <f>M40+M46</f>
        <v>1766237.51</v>
      </c>
      <c r="N38" s="91"/>
      <c r="O38" s="91">
        <f>O40+O46</f>
        <v>128085.09</v>
      </c>
      <c r="P38" s="91"/>
    </row>
    <row r="39" spans="1:16" ht="15.75">
      <c r="A39" s="92" t="s">
        <v>20</v>
      </c>
      <c r="B39" s="92"/>
      <c r="C39" s="92"/>
      <c r="D39" s="92"/>
      <c r="E39" s="92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31.5" customHeight="1">
      <c r="A40" s="94" t="s">
        <v>21</v>
      </c>
      <c r="B40" s="94"/>
      <c r="C40" s="94"/>
      <c r="D40" s="94"/>
      <c r="E40" s="94"/>
      <c r="F40" s="95">
        <f>H40+M40+O40</f>
        <v>1039435.39</v>
      </c>
      <c r="G40" s="95"/>
      <c r="H40" s="95">
        <v>816.35</v>
      </c>
      <c r="I40" s="95"/>
      <c r="J40" s="95"/>
      <c r="K40" s="95"/>
      <c r="L40" s="95"/>
      <c r="M40" s="95">
        <v>1038619.04</v>
      </c>
      <c r="N40" s="95"/>
      <c r="O40" s="95">
        <v>0</v>
      </c>
      <c r="P40" s="95"/>
    </row>
    <row r="41" spans="1:16" ht="15.75">
      <c r="A41" s="92" t="s">
        <v>22</v>
      </c>
      <c r="B41" s="92"/>
      <c r="C41" s="92"/>
      <c r="D41" s="92"/>
      <c r="E41" s="92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37.5" customHeight="1">
      <c r="A42" s="92" t="s">
        <v>23</v>
      </c>
      <c r="B42" s="92"/>
      <c r="C42" s="92"/>
      <c r="D42" s="92"/>
      <c r="E42" s="92"/>
      <c r="F42" s="93">
        <v>1039435.39</v>
      </c>
      <c r="G42" s="93"/>
      <c r="H42" s="93">
        <v>816.35</v>
      </c>
      <c r="I42" s="93"/>
      <c r="J42" s="93"/>
      <c r="K42" s="93"/>
      <c r="L42" s="93"/>
      <c r="M42" s="93">
        <v>1038619.04</v>
      </c>
      <c r="N42" s="93"/>
      <c r="O42" s="93"/>
      <c r="P42" s="93"/>
    </row>
    <row r="43" spans="1:16" ht="54.75" customHeight="1">
      <c r="A43" s="92" t="s">
        <v>24</v>
      </c>
      <c r="B43" s="92"/>
      <c r="C43" s="92"/>
      <c r="D43" s="92"/>
      <c r="E43" s="92"/>
      <c r="F43" s="93">
        <f>H43+M43+O43</f>
        <v>0</v>
      </c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51" customHeight="1">
      <c r="A44" s="92" t="s">
        <v>25</v>
      </c>
      <c r="B44" s="92"/>
      <c r="C44" s="92"/>
      <c r="D44" s="92"/>
      <c r="E44" s="92"/>
      <c r="F44" s="93">
        <f>H44+M44+O44</f>
        <v>0</v>
      </c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24" customHeight="1">
      <c r="A45" s="92" t="s">
        <v>26</v>
      </c>
      <c r="B45" s="92"/>
      <c r="C45" s="92"/>
      <c r="D45" s="92"/>
      <c r="E45" s="92"/>
      <c r="F45" s="93">
        <f>H45+M45+O45</f>
        <v>20769.49</v>
      </c>
      <c r="G45" s="93"/>
      <c r="H45" s="93"/>
      <c r="I45" s="93"/>
      <c r="J45" s="93"/>
      <c r="K45" s="93"/>
      <c r="L45" s="93"/>
      <c r="M45" s="93">
        <v>20769.49</v>
      </c>
      <c r="N45" s="93"/>
      <c r="O45" s="93">
        <v>0</v>
      </c>
      <c r="P45" s="93"/>
    </row>
    <row r="46" spans="1:16" ht="31.5" customHeight="1">
      <c r="A46" s="94" t="s">
        <v>27</v>
      </c>
      <c r="B46" s="94"/>
      <c r="C46" s="94"/>
      <c r="D46" s="94"/>
      <c r="E46" s="94"/>
      <c r="F46" s="95">
        <f>H46+M46+O46</f>
        <v>2667552.04</v>
      </c>
      <c r="G46" s="95"/>
      <c r="H46" s="95">
        <v>1811848.48</v>
      </c>
      <c r="I46" s="95"/>
      <c r="J46" s="95"/>
      <c r="K46" s="95"/>
      <c r="L46" s="95"/>
      <c r="M46" s="95">
        <v>727618.47</v>
      </c>
      <c r="N46" s="95"/>
      <c r="O46" s="95">
        <v>128085.09</v>
      </c>
      <c r="P46" s="95"/>
    </row>
    <row r="47" spans="1:16" ht="15.75">
      <c r="A47" s="92" t="s">
        <v>22</v>
      </c>
      <c r="B47" s="92"/>
      <c r="C47" s="92"/>
      <c r="D47" s="92"/>
      <c r="E47" s="92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20.25" customHeight="1">
      <c r="A48" s="92" t="s">
        <v>28</v>
      </c>
      <c r="B48" s="92"/>
      <c r="C48" s="92"/>
      <c r="D48" s="92"/>
      <c r="E48" s="92"/>
      <c r="F48" s="93">
        <f>H48+M48+O48</f>
        <v>2459364.1399999997</v>
      </c>
      <c r="G48" s="93"/>
      <c r="H48" s="93">
        <v>1643544.12</v>
      </c>
      <c r="I48" s="93"/>
      <c r="J48" s="93"/>
      <c r="K48" s="93"/>
      <c r="L48" s="93"/>
      <c r="M48" s="93">
        <v>694129.97</v>
      </c>
      <c r="N48" s="93"/>
      <c r="O48" s="93">
        <v>121690.05</v>
      </c>
      <c r="P48" s="93"/>
    </row>
    <row r="49" spans="1:16" ht="20.25" customHeight="1">
      <c r="A49" s="92" t="s">
        <v>29</v>
      </c>
      <c r="B49" s="92"/>
      <c r="C49" s="92"/>
      <c r="D49" s="92"/>
      <c r="E49" s="92"/>
      <c r="F49" s="93">
        <f>H49+M49</f>
        <v>891055.76</v>
      </c>
      <c r="G49" s="93"/>
      <c r="H49" s="93">
        <v>877786.29</v>
      </c>
      <c r="I49" s="93"/>
      <c r="J49" s="93"/>
      <c r="K49" s="93"/>
      <c r="L49" s="93"/>
      <c r="M49" s="93">
        <v>13269.47</v>
      </c>
      <c r="N49" s="93"/>
      <c r="O49" s="93"/>
      <c r="P49" s="93"/>
    </row>
    <row r="50" spans="1:16" ht="15.75">
      <c r="A50" s="90" t="s">
        <v>30</v>
      </c>
      <c r="B50" s="90"/>
      <c r="C50" s="90"/>
      <c r="D50" s="90"/>
      <c r="E50" s="90"/>
      <c r="F50" s="96">
        <f>F52+F53+F65</f>
        <v>0</v>
      </c>
      <c r="G50" s="96"/>
      <c r="H50" s="96"/>
      <c r="I50" s="96"/>
      <c r="J50" s="96"/>
      <c r="K50" s="96"/>
      <c r="L50" s="96"/>
      <c r="M50" s="96">
        <f>M52+M53+M65</f>
        <v>0</v>
      </c>
      <c r="N50" s="96"/>
      <c r="O50" s="96">
        <f>O52+O53+O65</f>
        <v>0</v>
      </c>
      <c r="P50" s="96"/>
    </row>
    <row r="51" spans="1:16" ht="15.75">
      <c r="A51" s="92" t="s">
        <v>20</v>
      </c>
      <c r="B51" s="92"/>
      <c r="C51" s="92"/>
      <c r="D51" s="92"/>
      <c r="E51" s="92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1:16" ht="37.5" customHeight="1">
      <c r="A52" s="94" t="s">
        <v>31</v>
      </c>
      <c r="B52" s="94"/>
      <c r="C52" s="94"/>
      <c r="D52" s="94"/>
      <c r="E52" s="94"/>
      <c r="F52" s="97">
        <f>H52+M52+O52</f>
        <v>0</v>
      </c>
      <c r="G52" s="97"/>
      <c r="H52" s="97"/>
      <c r="I52" s="97"/>
      <c r="J52" s="97"/>
      <c r="K52" s="97"/>
      <c r="L52" s="97"/>
      <c r="M52" s="97"/>
      <c r="N52" s="97"/>
      <c r="O52" s="97"/>
      <c r="P52" s="97"/>
    </row>
    <row r="53" spans="1:16" ht="51.75" customHeight="1">
      <c r="A53" s="94" t="s">
        <v>32</v>
      </c>
      <c r="B53" s="94"/>
      <c r="C53" s="94"/>
      <c r="D53" s="94"/>
      <c r="E53" s="94"/>
      <c r="F53" s="97">
        <f>H53+M53+O53</f>
        <v>0</v>
      </c>
      <c r="G53" s="97"/>
      <c r="H53" s="97"/>
      <c r="I53" s="97"/>
      <c r="J53" s="97"/>
      <c r="K53" s="97"/>
      <c r="L53" s="97"/>
      <c r="M53" s="97">
        <f>SUM(M55:N64)</f>
        <v>0</v>
      </c>
      <c r="N53" s="97"/>
      <c r="O53" s="97">
        <f>SUM(O55:P64)</f>
        <v>0</v>
      </c>
      <c r="P53" s="97"/>
    </row>
    <row r="54" spans="1:16" ht="15.75">
      <c r="A54" s="92" t="s">
        <v>22</v>
      </c>
      <c r="B54" s="92"/>
      <c r="C54" s="92"/>
      <c r="D54" s="92"/>
      <c r="E54" s="92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1:16" ht="15.75">
      <c r="A55" s="92" t="s">
        <v>33</v>
      </c>
      <c r="B55" s="92"/>
      <c r="C55" s="92"/>
      <c r="D55" s="92"/>
      <c r="E55" s="92"/>
      <c r="F55" s="88">
        <f>H55+M55+O55</f>
        <v>0</v>
      </c>
      <c r="G55" s="88"/>
      <c r="H55" s="88">
        <v>0</v>
      </c>
      <c r="I55" s="88"/>
      <c r="J55" s="88"/>
      <c r="K55" s="88"/>
      <c r="L55" s="88"/>
      <c r="M55" s="88"/>
      <c r="N55" s="88"/>
      <c r="O55" s="88"/>
      <c r="P55" s="88"/>
    </row>
    <row r="56" spans="1:16" ht="16.5" customHeight="1">
      <c r="A56" s="92" t="s">
        <v>34</v>
      </c>
      <c r="B56" s="92"/>
      <c r="C56" s="92"/>
      <c r="D56" s="92"/>
      <c r="E56" s="92"/>
      <c r="F56" s="88">
        <f>H56+M56+O56</f>
        <v>0</v>
      </c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1:16" ht="18" customHeight="1">
      <c r="A57" s="92" t="s">
        <v>35</v>
      </c>
      <c r="B57" s="92"/>
      <c r="C57" s="92"/>
      <c r="D57" s="92"/>
      <c r="E57" s="92"/>
      <c r="F57" s="88">
        <f>H57+M57+O57</f>
        <v>0</v>
      </c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1:16" ht="18.75" customHeight="1">
      <c r="A58" s="92" t="s">
        <v>36</v>
      </c>
      <c r="B58" s="92"/>
      <c r="C58" s="92"/>
      <c r="D58" s="92"/>
      <c r="E58" s="92"/>
      <c r="F58" s="88">
        <f aca="true" t="shared" si="0" ref="F58:F64">H58+M58+O58</f>
        <v>0</v>
      </c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1:16" ht="15.75">
      <c r="A59" s="92" t="s">
        <v>37</v>
      </c>
      <c r="B59" s="92"/>
      <c r="C59" s="92"/>
      <c r="D59" s="92"/>
      <c r="E59" s="92"/>
      <c r="F59" s="88">
        <f t="shared" si="0"/>
        <v>0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1:16" ht="20.25" customHeight="1">
      <c r="A60" s="92" t="s">
        <v>38</v>
      </c>
      <c r="B60" s="92"/>
      <c r="C60" s="92"/>
      <c r="D60" s="92"/>
      <c r="E60" s="92"/>
      <c r="F60" s="88">
        <f t="shared" si="0"/>
        <v>0</v>
      </c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1:16" ht="18" customHeight="1">
      <c r="A61" s="92" t="s">
        <v>39</v>
      </c>
      <c r="B61" s="92"/>
      <c r="C61" s="92"/>
      <c r="D61" s="92"/>
      <c r="E61" s="92"/>
      <c r="F61" s="88">
        <f t="shared" si="0"/>
        <v>0</v>
      </c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1:16" ht="17.25" customHeight="1">
      <c r="A62" s="92" t="s">
        <v>40</v>
      </c>
      <c r="B62" s="92"/>
      <c r="C62" s="92"/>
      <c r="D62" s="92"/>
      <c r="E62" s="92"/>
      <c r="F62" s="88">
        <f t="shared" si="0"/>
        <v>0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1:16" ht="20.25" customHeight="1">
      <c r="A63" s="92" t="s">
        <v>41</v>
      </c>
      <c r="B63" s="92"/>
      <c r="C63" s="92"/>
      <c r="D63" s="92"/>
      <c r="E63" s="92"/>
      <c r="F63" s="88">
        <f t="shared" si="0"/>
        <v>0</v>
      </c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1:16" ht="18" customHeight="1">
      <c r="A64" s="92" t="s">
        <v>42</v>
      </c>
      <c r="B64" s="92"/>
      <c r="C64" s="92"/>
      <c r="D64" s="92"/>
      <c r="E64" s="92"/>
      <c r="F64" s="88">
        <f t="shared" si="0"/>
        <v>0</v>
      </c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1:16" ht="37.5" customHeight="1">
      <c r="A65" s="94" t="s">
        <v>43</v>
      </c>
      <c r="B65" s="94"/>
      <c r="C65" s="94"/>
      <c r="D65" s="94"/>
      <c r="E65" s="94"/>
      <c r="F65" s="97">
        <f>H65+O65+M65</f>
        <v>0</v>
      </c>
      <c r="G65" s="97"/>
      <c r="H65" s="97">
        <f>SUM(H67:L76)</f>
        <v>0</v>
      </c>
      <c r="I65" s="97"/>
      <c r="J65" s="97"/>
      <c r="K65" s="97"/>
      <c r="L65" s="97"/>
      <c r="M65" s="97">
        <f>SUM(M67:N76)</f>
        <v>0</v>
      </c>
      <c r="N65" s="97"/>
      <c r="O65" s="97">
        <f>SUM(O67:P76)</f>
        <v>0</v>
      </c>
      <c r="P65" s="97"/>
    </row>
    <row r="66" spans="1:16" ht="15.75">
      <c r="A66" s="92" t="s">
        <v>22</v>
      </c>
      <c r="B66" s="92"/>
      <c r="C66" s="92"/>
      <c r="D66" s="92"/>
      <c r="E66" s="92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1:16" ht="15.75">
      <c r="A67" s="98" t="s">
        <v>44</v>
      </c>
      <c r="B67" s="98"/>
      <c r="C67" s="98"/>
      <c r="D67" s="98"/>
      <c r="E67" s="98"/>
      <c r="F67" s="99">
        <f>H67+M67+O67</f>
        <v>0</v>
      </c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1:16" ht="16.5" customHeight="1">
      <c r="A68" s="92" t="s">
        <v>45</v>
      </c>
      <c r="B68" s="92"/>
      <c r="C68" s="92"/>
      <c r="D68" s="92"/>
      <c r="E68" s="92"/>
      <c r="F68" s="99">
        <f aca="true" t="shared" si="1" ref="F68:F76">H68+M68+O68</f>
        <v>0</v>
      </c>
      <c r="G68" s="99"/>
      <c r="H68" s="88"/>
      <c r="I68" s="88"/>
      <c r="J68" s="88"/>
      <c r="K68" s="88"/>
      <c r="L68" s="88"/>
      <c r="M68" s="88"/>
      <c r="N68" s="88"/>
      <c r="O68" s="88"/>
      <c r="P68" s="88"/>
    </row>
    <row r="69" spans="1:16" ht="17.25" customHeight="1">
      <c r="A69" s="92" t="s">
        <v>46</v>
      </c>
      <c r="B69" s="92"/>
      <c r="C69" s="92"/>
      <c r="D69" s="92"/>
      <c r="E69" s="92"/>
      <c r="F69" s="99">
        <f t="shared" si="1"/>
        <v>0</v>
      </c>
      <c r="G69" s="99"/>
      <c r="H69" s="88"/>
      <c r="I69" s="88"/>
      <c r="J69" s="88"/>
      <c r="K69" s="88"/>
      <c r="L69" s="88"/>
      <c r="M69" s="88"/>
      <c r="N69" s="88"/>
      <c r="O69" s="88"/>
      <c r="P69" s="88"/>
    </row>
    <row r="70" spans="1:16" ht="19.5" customHeight="1">
      <c r="A70" s="92" t="s">
        <v>47</v>
      </c>
      <c r="B70" s="92"/>
      <c r="C70" s="92"/>
      <c r="D70" s="92"/>
      <c r="E70" s="92"/>
      <c r="F70" s="99">
        <f t="shared" si="1"/>
        <v>0</v>
      </c>
      <c r="G70" s="99"/>
      <c r="H70" s="88"/>
      <c r="I70" s="88"/>
      <c r="J70" s="88"/>
      <c r="K70" s="88"/>
      <c r="L70" s="88"/>
      <c r="M70" s="88"/>
      <c r="N70" s="88"/>
      <c r="O70" s="88"/>
      <c r="P70" s="88"/>
    </row>
    <row r="71" spans="1:16" ht="15.75">
      <c r="A71" s="92" t="s">
        <v>48</v>
      </c>
      <c r="B71" s="92"/>
      <c r="C71" s="92"/>
      <c r="D71" s="92"/>
      <c r="E71" s="92"/>
      <c r="F71" s="99">
        <f t="shared" si="1"/>
        <v>0</v>
      </c>
      <c r="G71" s="99"/>
      <c r="H71" s="88"/>
      <c r="I71" s="88"/>
      <c r="J71" s="88"/>
      <c r="K71" s="88"/>
      <c r="L71" s="88"/>
      <c r="M71" s="88"/>
      <c r="N71" s="88"/>
      <c r="O71" s="88"/>
      <c r="P71" s="88"/>
    </row>
    <row r="72" spans="1:16" ht="16.5" customHeight="1">
      <c r="A72" s="92" t="s">
        <v>49</v>
      </c>
      <c r="B72" s="92"/>
      <c r="C72" s="92"/>
      <c r="D72" s="92"/>
      <c r="E72" s="92"/>
      <c r="F72" s="99">
        <f t="shared" si="1"/>
        <v>0</v>
      </c>
      <c r="G72" s="99"/>
      <c r="H72" s="88"/>
      <c r="I72" s="88"/>
      <c r="J72" s="88"/>
      <c r="K72" s="88"/>
      <c r="L72" s="88"/>
      <c r="M72" s="88"/>
      <c r="N72" s="88"/>
      <c r="O72" s="88"/>
      <c r="P72" s="88"/>
    </row>
    <row r="73" spans="1:16" ht="19.5" customHeight="1">
      <c r="A73" s="92" t="s">
        <v>50</v>
      </c>
      <c r="B73" s="92"/>
      <c r="C73" s="92"/>
      <c r="D73" s="92"/>
      <c r="E73" s="92"/>
      <c r="F73" s="99">
        <f t="shared" si="1"/>
        <v>0</v>
      </c>
      <c r="G73" s="99"/>
      <c r="H73" s="88"/>
      <c r="I73" s="88"/>
      <c r="J73" s="88"/>
      <c r="K73" s="88"/>
      <c r="L73" s="88"/>
      <c r="M73" s="88"/>
      <c r="N73" s="88"/>
      <c r="O73" s="88"/>
      <c r="P73" s="88"/>
    </row>
    <row r="74" spans="1:16" ht="16.5" customHeight="1">
      <c r="A74" s="92" t="s">
        <v>51</v>
      </c>
      <c r="B74" s="92"/>
      <c r="C74" s="92"/>
      <c r="D74" s="92"/>
      <c r="E74" s="92"/>
      <c r="F74" s="99">
        <f t="shared" si="1"/>
        <v>0</v>
      </c>
      <c r="G74" s="99"/>
      <c r="H74" s="88"/>
      <c r="I74" s="88"/>
      <c r="J74" s="88"/>
      <c r="K74" s="88"/>
      <c r="L74" s="88"/>
      <c r="M74" s="88"/>
      <c r="N74" s="88"/>
      <c r="O74" s="88"/>
      <c r="P74" s="88"/>
    </row>
    <row r="75" spans="1:16" ht="17.25" customHeight="1">
      <c r="A75" s="92" t="s">
        <v>52</v>
      </c>
      <c r="B75" s="92"/>
      <c r="C75" s="92"/>
      <c r="D75" s="92"/>
      <c r="E75" s="92"/>
      <c r="F75" s="99">
        <f t="shared" si="1"/>
        <v>0</v>
      </c>
      <c r="G75" s="99"/>
      <c r="H75" s="88"/>
      <c r="I75" s="88"/>
      <c r="J75" s="88"/>
      <c r="K75" s="88"/>
      <c r="L75" s="88"/>
      <c r="M75" s="88"/>
      <c r="N75" s="88"/>
      <c r="O75" s="88"/>
      <c r="P75" s="88"/>
    </row>
    <row r="76" spans="1:16" ht="18.75" customHeight="1">
      <c r="A76" s="92" t="s">
        <v>53</v>
      </c>
      <c r="B76" s="92"/>
      <c r="C76" s="92"/>
      <c r="D76" s="92"/>
      <c r="E76" s="92"/>
      <c r="F76" s="99">
        <f t="shared" si="1"/>
        <v>0</v>
      </c>
      <c r="G76" s="99"/>
      <c r="H76" s="88"/>
      <c r="I76" s="88"/>
      <c r="J76" s="88"/>
      <c r="K76" s="88"/>
      <c r="L76" s="88"/>
      <c r="M76" s="88"/>
      <c r="N76" s="88"/>
      <c r="O76" s="88"/>
      <c r="P76" s="88"/>
    </row>
    <row r="77" spans="1:16" ht="15.75">
      <c r="A77" s="90" t="s">
        <v>54</v>
      </c>
      <c r="B77" s="90"/>
      <c r="C77" s="90"/>
      <c r="D77" s="90"/>
      <c r="E77" s="90"/>
      <c r="F77" s="96">
        <f>H77+M77+O77</f>
        <v>244492.64</v>
      </c>
      <c r="G77" s="96"/>
      <c r="H77" s="96">
        <f>H79+H80+H95</f>
        <v>244492.64</v>
      </c>
      <c r="I77" s="96"/>
      <c r="J77" s="96"/>
      <c r="K77" s="96"/>
      <c r="L77" s="96"/>
      <c r="M77" s="96">
        <f>M79+M80+M95</f>
        <v>0</v>
      </c>
      <c r="N77" s="96"/>
      <c r="O77" s="96">
        <f>O79+O80+O95</f>
        <v>0</v>
      </c>
      <c r="P77" s="96"/>
    </row>
    <row r="78" spans="1:16" ht="15.75">
      <c r="A78" s="92" t="s">
        <v>20</v>
      </c>
      <c r="B78" s="92"/>
      <c r="C78" s="92"/>
      <c r="D78" s="92"/>
      <c r="E78" s="92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1:16" ht="23.25" customHeight="1">
      <c r="A79" s="94" t="s">
        <v>55</v>
      </c>
      <c r="B79" s="94"/>
      <c r="C79" s="94"/>
      <c r="D79" s="94"/>
      <c r="E79" s="94"/>
      <c r="F79" s="97">
        <f>H79+M79+O79</f>
        <v>186852.64</v>
      </c>
      <c r="G79" s="97"/>
      <c r="H79" s="97">
        <v>186852.64</v>
      </c>
      <c r="I79" s="97"/>
      <c r="J79" s="97"/>
      <c r="K79" s="97"/>
      <c r="L79" s="97"/>
      <c r="M79" s="97"/>
      <c r="N79" s="97"/>
      <c r="O79" s="97"/>
      <c r="P79" s="97"/>
    </row>
    <row r="80" spans="1:16" ht="55.5" customHeight="1">
      <c r="A80" s="94" t="s">
        <v>56</v>
      </c>
      <c r="B80" s="94"/>
      <c r="C80" s="94"/>
      <c r="D80" s="94"/>
      <c r="E80" s="94"/>
      <c r="F80" s="97">
        <f>H80+M80+O80</f>
        <v>57640</v>
      </c>
      <c r="G80" s="97"/>
      <c r="H80" s="97">
        <v>57640</v>
      </c>
      <c r="I80" s="97"/>
      <c r="J80" s="97"/>
      <c r="K80" s="97"/>
      <c r="L80" s="97"/>
      <c r="M80" s="97"/>
      <c r="N80" s="97"/>
      <c r="O80" s="97">
        <f>SUM(O82:P94)</f>
        <v>0</v>
      </c>
      <c r="P80" s="97"/>
    </row>
    <row r="81" spans="1:16" ht="15.75">
      <c r="A81" s="92" t="s">
        <v>22</v>
      </c>
      <c r="B81" s="92"/>
      <c r="C81" s="92"/>
      <c r="D81" s="92"/>
      <c r="E81" s="92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1:16" ht="18.75" customHeight="1">
      <c r="A82" s="92" t="s">
        <v>57</v>
      </c>
      <c r="B82" s="92"/>
      <c r="C82" s="92"/>
      <c r="D82" s="92"/>
      <c r="E82" s="92"/>
      <c r="F82" s="88">
        <f>H82+M82+O82</f>
        <v>0</v>
      </c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1:16" ht="15.75">
      <c r="A83" s="92" t="s">
        <v>58</v>
      </c>
      <c r="B83" s="92"/>
      <c r="C83" s="92"/>
      <c r="D83" s="92"/>
      <c r="E83" s="92"/>
      <c r="F83" s="88">
        <f aca="true" t="shared" si="2" ref="F83:F94">H83+M83+O83</f>
        <v>0</v>
      </c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1:16" ht="15.75">
      <c r="A84" s="92" t="s">
        <v>59</v>
      </c>
      <c r="B84" s="92"/>
      <c r="C84" s="92"/>
      <c r="D84" s="92"/>
      <c r="E84" s="92"/>
      <c r="F84" s="88">
        <f t="shared" si="2"/>
        <v>0</v>
      </c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1:16" ht="15.75">
      <c r="A85" s="92" t="s">
        <v>60</v>
      </c>
      <c r="B85" s="92"/>
      <c r="C85" s="92"/>
      <c r="D85" s="92"/>
      <c r="E85" s="92"/>
      <c r="F85" s="88">
        <f t="shared" si="2"/>
        <v>56790.53</v>
      </c>
      <c r="G85" s="88"/>
      <c r="H85" s="88">
        <v>56790.53</v>
      </c>
      <c r="I85" s="88"/>
      <c r="J85" s="88"/>
      <c r="K85" s="88"/>
      <c r="L85" s="88"/>
      <c r="M85" s="88"/>
      <c r="N85" s="88"/>
      <c r="O85" s="88"/>
      <c r="P85" s="88"/>
    </row>
    <row r="86" spans="1:16" ht="19.5" customHeight="1">
      <c r="A86" s="92" t="s">
        <v>61</v>
      </c>
      <c r="B86" s="92"/>
      <c r="C86" s="92"/>
      <c r="D86" s="92"/>
      <c r="E86" s="92"/>
      <c r="F86" s="88">
        <f>H86+M86+O86</f>
        <v>79517.66</v>
      </c>
      <c r="G86" s="88"/>
      <c r="H86" s="88">
        <v>79517.66</v>
      </c>
      <c r="I86" s="88"/>
      <c r="J86" s="88"/>
      <c r="K86" s="88"/>
      <c r="L86" s="88"/>
      <c r="M86" s="88"/>
      <c r="N86" s="88"/>
      <c r="O86" s="88"/>
      <c r="P86" s="88"/>
    </row>
    <row r="87" spans="1:16" ht="15.75">
      <c r="A87" s="92" t="s">
        <v>62</v>
      </c>
      <c r="B87" s="92"/>
      <c r="C87" s="92"/>
      <c r="D87" s="92"/>
      <c r="E87" s="92"/>
      <c r="F87" s="88">
        <f>H87+M87+O87</f>
        <v>14491</v>
      </c>
      <c r="G87" s="88"/>
      <c r="H87" s="88">
        <v>14491</v>
      </c>
      <c r="I87" s="88"/>
      <c r="J87" s="88"/>
      <c r="K87" s="88"/>
      <c r="L87" s="88"/>
      <c r="M87" s="88"/>
      <c r="N87" s="88"/>
      <c r="O87" s="88"/>
      <c r="P87" s="88"/>
    </row>
    <row r="88" spans="1:16" ht="15.75">
      <c r="A88" s="92" t="s">
        <v>63</v>
      </c>
      <c r="B88" s="92"/>
      <c r="C88" s="92"/>
      <c r="D88" s="92"/>
      <c r="E88" s="92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16" ht="17.25" customHeight="1">
      <c r="A89" s="92" t="s">
        <v>64</v>
      </c>
      <c r="B89" s="92"/>
      <c r="C89" s="92"/>
      <c r="D89" s="92"/>
      <c r="E89" s="92"/>
      <c r="F89" s="88">
        <f t="shared" si="2"/>
        <v>0</v>
      </c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1:16" ht="16.5" customHeight="1">
      <c r="A90" s="92" t="s">
        <v>65</v>
      </c>
      <c r="B90" s="92"/>
      <c r="C90" s="92"/>
      <c r="D90" s="92"/>
      <c r="E90" s="92"/>
      <c r="F90" s="88">
        <f t="shared" si="2"/>
        <v>0</v>
      </c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1:16" ht="18" customHeight="1">
      <c r="A91" s="92" t="s">
        <v>66</v>
      </c>
      <c r="B91" s="92"/>
      <c r="C91" s="92"/>
      <c r="D91" s="92"/>
      <c r="E91" s="92"/>
      <c r="F91" s="88">
        <f t="shared" si="2"/>
        <v>88649.29</v>
      </c>
      <c r="G91" s="88"/>
      <c r="H91" s="88">
        <v>88649.29</v>
      </c>
      <c r="I91" s="88"/>
      <c r="J91" s="88"/>
      <c r="K91" s="88"/>
      <c r="L91" s="88"/>
      <c r="M91" s="88"/>
      <c r="N91" s="88"/>
      <c r="O91" s="88"/>
      <c r="P91" s="88"/>
    </row>
    <row r="92" spans="1:16" ht="15.75">
      <c r="A92" s="92" t="s">
        <v>67</v>
      </c>
      <c r="B92" s="92"/>
      <c r="C92" s="92"/>
      <c r="D92" s="92"/>
      <c r="E92" s="92"/>
      <c r="F92" s="88">
        <f t="shared" si="2"/>
        <v>0</v>
      </c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1:16" ht="15.75">
      <c r="A93" s="92" t="s">
        <v>68</v>
      </c>
      <c r="B93" s="92"/>
      <c r="C93" s="92"/>
      <c r="D93" s="92"/>
      <c r="E93" s="92"/>
      <c r="F93" s="88">
        <f t="shared" si="2"/>
        <v>5044.16</v>
      </c>
      <c r="G93" s="88"/>
      <c r="H93" s="88">
        <v>5044.16</v>
      </c>
      <c r="I93" s="88"/>
      <c r="J93" s="88"/>
      <c r="K93" s="88"/>
      <c r="L93" s="88"/>
      <c r="M93" s="88"/>
      <c r="N93" s="88"/>
      <c r="O93" s="88"/>
      <c r="P93" s="88"/>
    </row>
    <row r="94" spans="1:16" ht="15.75">
      <c r="A94" s="70" t="s">
        <v>69</v>
      </c>
      <c r="B94" s="70"/>
      <c r="C94" s="70"/>
      <c r="D94" s="70"/>
      <c r="E94" s="70"/>
      <c r="F94" s="71">
        <f t="shared" si="2"/>
        <v>0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1:16" ht="63" customHeight="1">
      <c r="A95" s="94" t="s">
        <v>70</v>
      </c>
      <c r="B95" s="94"/>
      <c r="C95" s="94"/>
      <c r="D95" s="94"/>
      <c r="E95" s="94"/>
      <c r="F95" s="97">
        <f>H95+M95+O95</f>
        <v>0</v>
      </c>
      <c r="G95" s="97"/>
      <c r="H95" s="97">
        <f>SUM(H97:L109)</f>
        <v>0</v>
      </c>
      <c r="I95" s="97"/>
      <c r="J95" s="97"/>
      <c r="K95" s="97"/>
      <c r="L95" s="97"/>
      <c r="M95" s="97">
        <f>SUM(M97:N109)</f>
        <v>0</v>
      </c>
      <c r="N95" s="97"/>
      <c r="O95" s="97">
        <f>SUM(O97:P109)</f>
        <v>0</v>
      </c>
      <c r="P95" s="97"/>
    </row>
    <row r="96" spans="1:16" ht="15.75">
      <c r="A96" s="72" t="s">
        <v>22</v>
      </c>
      <c r="B96" s="72"/>
      <c r="C96" s="72"/>
      <c r="D96" s="72"/>
      <c r="E96" s="72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1:16" ht="17.25" customHeight="1">
      <c r="A97" s="92" t="s">
        <v>71</v>
      </c>
      <c r="B97" s="92"/>
      <c r="C97" s="92"/>
      <c r="D97" s="92"/>
      <c r="E97" s="92"/>
      <c r="F97" s="88">
        <f aca="true" t="shared" si="3" ref="F97:F109">H97+M97+O97</f>
        <v>0</v>
      </c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1:16" ht="15.75">
      <c r="A98" s="92" t="s">
        <v>72</v>
      </c>
      <c r="B98" s="92"/>
      <c r="C98" s="92"/>
      <c r="D98" s="92"/>
      <c r="E98" s="92"/>
      <c r="F98" s="88">
        <f t="shared" si="3"/>
        <v>0</v>
      </c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6" ht="15.75">
      <c r="A99" s="92" t="s">
        <v>73</v>
      </c>
      <c r="B99" s="92"/>
      <c r="C99" s="92"/>
      <c r="D99" s="92"/>
      <c r="E99" s="92"/>
      <c r="F99" s="88">
        <f t="shared" si="3"/>
        <v>0</v>
      </c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6" ht="15.75">
      <c r="A100" s="92" t="s">
        <v>74</v>
      </c>
      <c r="B100" s="92"/>
      <c r="C100" s="92"/>
      <c r="D100" s="92"/>
      <c r="E100" s="92"/>
      <c r="F100" s="88">
        <f t="shared" si="3"/>
        <v>0</v>
      </c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16" ht="19.5" customHeight="1">
      <c r="A101" s="92" t="s">
        <v>75</v>
      </c>
      <c r="B101" s="92"/>
      <c r="C101" s="92"/>
      <c r="D101" s="92"/>
      <c r="E101" s="92"/>
      <c r="F101" s="88">
        <f t="shared" si="3"/>
        <v>0</v>
      </c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ht="15.75">
      <c r="A102" s="92" t="s">
        <v>76</v>
      </c>
      <c r="B102" s="92"/>
      <c r="C102" s="92"/>
      <c r="D102" s="92"/>
      <c r="E102" s="92"/>
      <c r="F102" s="88">
        <f t="shared" si="3"/>
        <v>0</v>
      </c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ht="15.75">
      <c r="A103" s="92" t="s">
        <v>77</v>
      </c>
      <c r="B103" s="92"/>
      <c r="C103" s="92"/>
      <c r="D103" s="92"/>
      <c r="E103" s="92"/>
      <c r="F103" s="88">
        <f t="shared" si="3"/>
        <v>0</v>
      </c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1:16" ht="16.5" customHeight="1">
      <c r="A104" s="92" t="s">
        <v>78</v>
      </c>
      <c r="B104" s="92"/>
      <c r="C104" s="92"/>
      <c r="D104" s="92"/>
      <c r="E104" s="92"/>
      <c r="F104" s="88">
        <f t="shared" si="3"/>
        <v>0</v>
      </c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16" ht="18" customHeight="1">
      <c r="A105" s="92" t="s">
        <v>79</v>
      </c>
      <c r="B105" s="92"/>
      <c r="C105" s="92"/>
      <c r="D105" s="92"/>
      <c r="E105" s="92"/>
      <c r="F105" s="88">
        <f t="shared" si="3"/>
        <v>0</v>
      </c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1:16" ht="16.5" customHeight="1">
      <c r="A106" s="92" t="s">
        <v>80</v>
      </c>
      <c r="B106" s="92"/>
      <c r="C106" s="92"/>
      <c r="D106" s="92"/>
      <c r="E106" s="92"/>
      <c r="F106" s="88">
        <f t="shared" si="3"/>
        <v>0</v>
      </c>
      <c r="G106" s="88"/>
      <c r="H106" s="88"/>
      <c r="I106" s="88"/>
      <c r="J106" s="88"/>
      <c r="K106" s="88"/>
      <c r="L106" s="88"/>
      <c r="M106" s="88"/>
      <c r="N106" s="88"/>
      <c r="O106" s="88">
        <v>0</v>
      </c>
      <c r="P106" s="88"/>
    </row>
    <row r="107" spans="1:16" ht="15.75">
      <c r="A107" s="92" t="s">
        <v>81</v>
      </c>
      <c r="B107" s="92"/>
      <c r="C107" s="92"/>
      <c r="D107" s="92"/>
      <c r="E107" s="92"/>
      <c r="F107" s="88">
        <f t="shared" si="3"/>
        <v>0</v>
      </c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1:16" ht="15.75">
      <c r="A108" s="92" t="s">
        <v>82</v>
      </c>
      <c r="B108" s="92"/>
      <c r="C108" s="92"/>
      <c r="D108" s="92"/>
      <c r="E108" s="92"/>
      <c r="F108" s="88">
        <f t="shared" si="3"/>
        <v>0</v>
      </c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16" ht="15.75">
      <c r="A109" s="92" t="s">
        <v>83</v>
      </c>
      <c r="B109" s="92"/>
      <c r="C109" s="92"/>
      <c r="D109" s="92"/>
      <c r="E109" s="92"/>
      <c r="F109" s="88">
        <f t="shared" si="3"/>
        <v>0</v>
      </c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1:17" s="15" customFormat="1" ht="27.75" customHeight="1">
      <c r="A110" s="149" t="s">
        <v>84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</row>
    <row r="111" spans="1:17" s="18" customFormat="1" ht="33.75" customHeight="1">
      <c r="A111" s="26"/>
      <c r="B111" s="27"/>
      <c r="C111" s="27"/>
      <c r="D111" s="27"/>
      <c r="E111" s="27"/>
      <c r="F111" s="143" t="s">
        <v>131</v>
      </c>
      <c r="G111" s="143"/>
      <c r="H111" s="144"/>
      <c r="I111" s="145" t="s">
        <v>146</v>
      </c>
      <c r="J111" s="143"/>
      <c r="K111" s="144"/>
      <c r="L111" s="145" t="s">
        <v>132</v>
      </c>
      <c r="M111" s="143"/>
      <c r="N111" s="144"/>
      <c r="O111" s="145" t="s">
        <v>135</v>
      </c>
      <c r="P111" s="143"/>
      <c r="Q111" s="144"/>
    </row>
    <row r="112" spans="1:17" s="15" customFormat="1" ht="15" customHeight="1">
      <c r="A112" s="103" t="s">
        <v>17</v>
      </c>
      <c r="B112" s="104"/>
      <c r="C112" s="105"/>
      <c r="D112" s="71" t="s">
        <v>85</v>
      </c>
      <c r="E112" s="71" t="s">
        <v>157</v>
      </c>
      <c r="F112" s="71" t="s">
        <v>86</v>
      </c>
      <c r="G112" s="89" t="s">
        <v>87</v>
      </c>
      <c r="H112" s="151"/>
      <c r="I112" s="71" t="s">
        <v>86</v>
      </c>
      <c r="J112" s="89" t="s">
        <v>87</v>
      </c>
      <c r="K112" s="151"/>
      <c r="L112" s="71" t="s">
        <v>86</v>
      </c>
      <c r="M112" s="89" t="s">
        <v>87</v>
      </c>
      <c r="N112" s="151"/>
      <c r="O112" s="71" t="s">
        <v>86</v>
      </c>
      <c r="P112" s="89" t="s">
        <v>87</v>
      </c>
      <c r="Q112" s="151"/>
    </row>
    <row r="113" spans="1:17" s="15" customFormat="1" ht="166.5" customHeight="1">
      <c r="A113" s="106"/>
      <c r="B113" s="107"/>
      <c r="C113" s="108"/>
      <c r="D113" s="73"/>
      <c r="E113" s="73"/>
      <c r="F113" s="73"/>
      <c r="G113" s="21" t="s">
        <v>88</v>
      </c>
      <c r="H113" s="21" t="s">
        <v>89</v>
      </c>
      <c r="I113" s="73"/>
      <c r="J113" s="21" t="s">
        <v>88</v>
      </c>
      <c r="K113" s="21" t="s">
        <v>89</v>
      </c>
      <c r="L113" s="73"/>
      <c r="M113" s="21" t="s">
        <v>88</v>
      </c>
      <c r="N113" s="21" t="s">
        <v>89</v>
      </c>
      <c r="O113" s="73"/>
      <c r="P113" s="21" t="s">
        <v>88</v>
      </c>
      <c r="Q113" s="21" t="s">
        <v>89</v>
      </c>
    </row>
    <row r="114" spans="1:17" s="15" customFormat="1" ht="34.5" customHeight="1">
      <c r="A114" s="74" t="s">
        <v>90</v>
      </c>
      <c r="B114" s="75"/>
      <c r="C114" s="76"/>
      <c r="D114" s="29" t="s">
        <v>91</v>
      </c>
      <c r="E114" s="30">
        <f>F114+I114+L114+O114</f>
        <v>12737.84</v>
      </c>
      <c r="F114" s="31">
        <f>G114+H114</f>
        <v>0</v>
      </c>
      <c r="G114" s="31">
        <v>0</v>
      </c>
      <c r="H114" s="31">
        <v>0</v>
      </c>
      <c r="I114" s="31"/>
      <c r="J114" s="31"/>
      <c r="K114" s="31"/>
      <c r="L114" s="31">
        <f>M114+N114</f>
        <v>0</v>
      </c>
      <c r="M114" s="31">
        <v>0</v>
      </c>
      <c r="N114" s="31">
        <v>0</v>
      </c>
      <c r="O114" s="31">
        <f>P114+Q114</f>
        <v>12737.84</v>
      </c>
      <c r="P114" s="31">
        <v>12737.84</v>
      </c>
      <c r="Q114" s="31">
        <v>0</v>
      </c>
    </row>
    <row r="115" spans="1:17" s="15" customFormat="1" ht="23.25" customHeight="1">
      <c r="A115" s="74" t="s">
        <v>92</v>
      </c>
      <c r="B115" s="75"/>
      <c r="C115" s="76"/>
      <c r="D115" s="29" t="s">
        <v>91</v>
      </c>
      <c r="E115" s="30">
        <f>F115+I115+L115+O115</f>
        <v>7195512</v>
      </c>
      <c r="F115" s="31">
        <f>G115</f>
        <v>1023676</v>
      </c>
      <c r="G115" s="31">
        <v>1023676</v>
      </c>
      <c r="H115" s="31">
        <f>H117+H118+H119+H124</f>
        <v>0</v>
      </c>
      <c r="I115" s="31">
        <f>J115</f>
        <v>0</v>
      </c>
      <c r="J115" s="31">
        <f>J117</f>
        <v>0</v>
      </c>
      <c r="K115" s="31"/>
      <c r="L115" s="31">
        <f>M115</f>
        <v>6011836</v>
      </c>
      <c r="M115" s="31">
        <v>6011836</v>
      </c>
      <c r="N115" s="31">
        <f>N117+N118+N119+N124</f>
        <v>0</v>
      </c>
      <c r="O115" s="31">
        <f>P115</f>
        <v>160000</v>
      </c>
      <c r="P115" s="31">
        <v>160000</v>
      </c>
      <c r="Q115" s="31">
        <f>Q117+Q118+Q119+Q124</f>
        <v>0</v>
      </c>
    </row>
    <row r="116" spans="1:17" s="15" customFormat="1" ht="12.75" customHeight="1" thickBot="1">
      <c r="A116" s="100" t="s">
        <v>93</v>
      </c>
      <c r="B116" s="101"/>
      <c r="C116" s="102"/>
      <c r="D116" s="22" t="s">
        <v>91</v>
      </c>
      <c r="E116" s="32"/>
      <c r="F116" s="33"/>
      <c r="G116" s="33" t="s">
        <v>147</v>
      </c>
      <c r="H116" s="33"/>
      <c r="I116" s="33"/>
      <c r="J116" s="33"/>
      <c r="K116" s="21"/>
      <c r="L116" s="33"/>
      <c r="M116" s="33"/>
      <c r="N116" s="33"/>
      <c r="O116" s="33"/>
      <c r="P116" s="33"/>
      <c r="Q116" s="33"/>
    </row>
    <row r="117" spans="1:17" s="15" customFormat="1" ht="30.75" customHeight="1" thickBot="1">
      <c r="A117" s="109" t="s">
        <v>94</v>
      </c>
      <c r="B117" s="110"/>
      <c r="C117" s="111"/>
      <c r="D117" s="34" t="s">
        <v>91</v>
      </c>
      <c r="E117" s="35">
        <f>F117+I117+L117</f>
        <v>7035512</v>
      </c>
      <c r="F117" s="36">
        <f>G117+H117</f>
        <v>1023676</v>
      </c>
      <c r="G117" s="36">
        <v>1023676</v>
      </c>
      <c r="H117" s="36"/>
      <c r="I117" s="36">
        <f>J117</f>
        <v>0</v>
      </c>
      <c r="J117" s="36"/>
      <c r="K117" s="36"/>
      <c r="L117" s="36">
        <f aca="true" t="shared" si="4" ref="L117:L165">M117+N117</f>
        <v>6011836</v>
      </c>
      <c r="M117" s="36">
        <v>6011836</v>
      </c>
      <c r="N117" s="36"/>
      <c r="O117" s="36">
        <f aca="true" t="shared" si="5" ref="O117:O165">P117+Q117</f>
        <v>0</v>
      </c>
      <c r="P117" s="36"/>
      <c r="Q117" s="36"/>
    </row>
    <row r="118" spans="1:17" s="15" customFormat="1" ht="19.5" customHeight="1" thickBot="1">
      <c r="A118" s="112" t="s">
        <v>95</v>
      </c>
      <c r="B118" s="113"/>
      <c r="C118" s="114"/>
      <c r="D118" s="37"/>
      <c r="E118" s="38">
        <f aca="true" t="shared" si="6" ref="E118:E165">F118+L118+O118</f>
        <v>0</v>
      </c>
      <c r="F118" s="39">
        <f aca="true" t="shared" si="7" ref="F118:F165">G118+H118</f>
        <v>0</v>
      </c>
      <c r="G118" s="39"/>
      <c r="H118" s="39"/>
      <c r="I118" s="39"/>
      <c r="J118" s="39"/>
      <c r="K118" s="39"/>
      <c r="L118" s="39">
        <f t="shared" si="4"/>
        <v>0</v>
      </c>
      <c r="M118" s="39"/>
      <c r="N118" s="39"/>
      <c r="O118" s="39">
        <f t="shared" si="5"/>
        <v>0</v>
      </c>
      <c r="P118" s="39"/>
      <c r="Q118" s="39"/>
    </row>
    <row r="119" spans="1:17" s="15" customFormat="1" ht="123" customHeight="1" thickBot="1">
      <c r="A119" s="109" t="s">
        <v>96</v>
      </c>
      <c r="B119" s="110"/>
      <c r="C119" s="111"/>
      <c r="D119" s="34" t="s">
        <v>91</v>
      </c>
      <c r="E119" s="40">
        <f>F119+L119+O119</f>
        <v>0</v>
      </c>
      <c r="F119" s="41">
        <f>G119+H119</f>
        <v>0</v>
      </c>
      <c r="G119" s="36">
        <f>G121+G122</f>
        <v>0</v>
      </c>
      <c r="H119" s="36">
        <f>H121+H122</f>
        <v>0</v>
      </c>
      <c r="I119" s="36"/>
      <c r="J119" s="36"/>
      <c r="K119" s="36"/>
      <c r="L119" s="41">
        <f>M119+N119</f>
        <v>0</v>
      </c>
      <c r="M119" s="36">
        <f>M121+M122</f>
        <v>0</v>
      </c>
      <c r="N119" s="36">
        <f>N121+N122</f>
        <v>0</v>
      </c>
      <c r="O119" s="41">
        <f>P119+Q119</f>
        <v>0</v>
      </c>
      <c r="P119" s="36">
        <f>P121+P122</f>
        <v>0</v>
      </c>
      <c r="Q119" s="36">
        <f>Q121+Q122</f>
        <v>0</v>
      </c>
    </row>
    <row r="120" spans="1:17" s="15" customFormat="1" ht="12" customHeight="1">
      <c r="A120" s="115" t="s">
        <v>93</v>
      </c>
      <c r="B120" s="116"/>
      <c r="C120" s="117"/>
      <c r="D120" s="23" t="s">
        <v>91</v>
      </c>
      <c r="E120" s="42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</row>
    <row r="121" spans="1:17" s="15" customFormat="1" ht="15" customHeight="1">
      <c r="A121" s="118" t="s">
        <v>97</v>
      </c>
      <c r="B121" s="119"/>
      <c r="C121" s="120"/>
      <c r="D121" s="21" t="s">
        <v>91</v>
      </c>
      <c r="E121" s="24">
        <f t="shared" si="6"/>
        <v>0</v>
      </c>
      <c r="F121" s="28">
        <f t="shared" si="7"/>
        <v>0</v>
      </c>
      <c r="G121" s="28"/>
      <c r="H121" s="28"/>
      <c r="I121" s="28"/>
      <c r="J121" s="28"/>
      <c r="K121" s="28"/>
      <c r="L121" s="28">
        <f t="shared" si="4"/>
        <v>0</v>
      </c>
      <c r="M121" s="28"/>
      <c r="N121" s="28"/>
      <c r="O121" s="28">
        <f t="shared" si="5"/>
        <v>0</v>
      </c>
      <c r="P121" s="28"/>
      <c r="Q121" s="28"/>
    </row>
    <row r="122" spans="1:17" s="15" customFormat="1" ht="18.75" customHeight="1">
      <c r="A122" s="118" t="s">
        <v>98</v>
      </c>
      <c r="B122" s="119"/>
      <c r="C122" s="120"/>
      <c r="D122" s="21" t="s">
        <v>91</v>
      </c>
      <c r="E122" s="24">
        <f t="shared" si="6"/>
        <v>0</v>
      </c>
      <c r="F122" s="28">
        <f t="shared" si="7"/>
        <v>0</v>
      </c>
      <c r="G122" s="28"/>
      <c r="H122" s="28"/>
      <c r="I122" s="28"/>
      <c r="J122" s="28"/>
      <c r="K122" s="28"/>
      <c r="L122" s="28">
        <f t="shared" si="4"/>
        <v>0</v>
      </c>
      <c r="M122" s="28"/>
      <c r="N122" s="28"/>
      <c r="O122" s="28">
        <f t="shared" si="5"/>
        <v>0</v>
      </c>
      <c r="P122" s="28"/>
      <c r="Q122" s="28"/>
    </row>
    <row r="123" spans="1:17" s="15" customFormat="1" ht="13.5" customHeight="1" thickBot="1">
      <c r="A123" s="127"/>
      <c r="B123" s="128"/>
      <c r="C123" s="129"/>
      <c r="D123" s="22"/>
      <c r="E123" s="32">
        <f t="shared" si="6"/>
        <v>0</v>
      </c>
      <c r="F123" s="33">
        <f t="shared" si="7"/>
        <v>0</v>
      </c>
      <c r="G123" s="33"/>
      <c r="H123" s="33"/>
      <c r="I123" s="33"/>
      <c r="J123" s="33"/>
      <c r="K123" s="33"/>
      <c r="L123" s="33">
        <f t="shared" si="4"/>
        <v>0</v>
      </c>
      <c r="M123" s="33"/>
      <c r="N123" s="33"/>
      <c r="O123" s="33">
        <f t="shared" si="5"/>
        <v>0</v>
      </c>
      <c r="P123" s="33"/>
      <c r="Q123" s="33"/>
    </row>
    <row r="124" spans="1:17" s="15" customFormat="1" ht="29.25" customHeight="1" thickBot="1">
      <c r="A124" s="109" t="s">
        <v>99</v>
      </c>
      <c r="B124" s="110"/>
      <c r="C124" s="111"/>
      <c r="D124" s="34" t="s">
        <v>91</v>
      </c>
      <c r="E124" s="35">
        <f>O124</f>
        <v>160000</v>
      </c>
      <c r="F124" s="36">
        <f>G124+H124</f>
        <v>0</v>
      </c>
      <c r="G124" s="36"/>
      <c r="H124" s="36">
        <f>SUM(H126:H130)</f>
        <v>0</v>
      </c>
      <c r="I124" s="36"/>
      <c r="J124" s="36"/>
      <c r="K124" s="36"/>
      <c r="L124" s="36">
        <f t="shared" si="4"/>
        <v>0</v>
      </c>
      <c r="M124" s="36"/>
      <c r="N124" s="36">
        <f>SUM(N126:N130)</f>
        <v>0</v>
      </c>
      <c r="O124" s="36">
        <v>160000</v>
      </c>
      <c r="P124" s="36">
        <f>P126+P127+P128</f>
        <v>160000</v>
      </c>
      <c r="Q124" s="36">
        <f>SUM(Q126:Q130)</f>
        <v>0</v>
      </c>
    </row>
    <row r="125" spans="1:17" s="15" customFormat="1" ht="12" customHeight="1">
      <c r="A125" s="130" t="s">
        <v>93</v>
      </c>
      <c r="B125" s="131"/>
      <c r="C125" s="132"/>
      <c r="D125" s="23" t="s">
        <v>91</v>
      </c>
      <c r="E125" s="42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</row>
    <row r="126" spans="1:17" s="15" customFormat="1" ht="28.5" customHeight="1">
      <c r="A126" s="133" t="s">
        <v>137</v>
      </c>
      <c r="B126" s="134"/>
      <c r="C126" s="135"/>
      <c r="D126" s="23"/>
      <c r="E126" s="42"/>
      <c r="F126" s="28">
        <f t="shared" si="7"/>
        <v>0</v>
      </c>
      <c r="G126" s="43"/>
      <c r="H126" s="43"/>
      <c r="I126" s="43"/>
      <c r="J126" s="43"/>
      <c r="K126" s="43"/>
      <c r="L126" s="28">
        <f>M126+N126</f>
        <v>0</v>
      </c>
      <c r="M126" s="43"/>
      <c r="N126" s="43"/>
      <c r="O126" s="28">
        <f>P126+Q126</f>
        <v>0</v>
      </c>
      <c r="P126" s="43">
        <v>0</v>
      </c>
      <c r="Q126" s="43"/>
    </row>
    <row r="127" spans="1:17" s="15" customFormat="1" ht="47.25" customHeight="1">
      <c r="A127" s="133" t="s">
        <v>138</v>
      </c>
      <c r="B127" s="134"/>
      <c r="C127" s="135"/>
      <c r="D127" s="23"/>
      <c r="E127" s="42">
        <f>O127</f>
        <v>159000</v>
      </c>
      <c r="F127" s="28">
        <f t="shared" si="7"/>
        <v>0</v>
      </c>
      <c r="G127" s="43"/>
      <c r="H127" s="43"/>
      <c r="I127" s="43"/>
      <c r="J127" s="43"/>
      <c r="K127" s="43"/>
      <c r="L127" s="28">
        <f>M127+N127</f>
        <v>0</v>
      </c>
      <c r="M127" s="43"/>
      <c r="N127" s="43"/>
      <c r="O127" s="28">
        <f>P127+Q127</f>
        <v>159000</v>
      </c>
      <c r="P127" s="43">
        <v>159000</v>
      </c>
      <c r="Q127" s="43"/>
    </row>
    <row r="128" spans="1:17" s="15" customFormat="1" ht="139.5" customHeight="1">
      <c r="A128" s="118" t="s">
        <v>139</v>
      </c>
      <c r="B128" s="119"/>
      <c r="C128" s="120"/>
      <c r="D128" s="23"/>
      <c r="E128" s="42">
        <f>O128</f>
        <v>1000</v>
      </c>
      <c r="F128" s="28">
        <f t="shared" si="7"/>
        <v>0</v>
      </c>
      <c r="G128" s="43"/>
      <c r="H128" s="43"/>
      <c r="I128" s="43"/>
      <c r="J128" s="43"/>
      <c r="K128" s="43"/>
      <c r="L128" s="28">
        <f>M128+N128</f>
        <v>0</v>
      </c>
      <c r="M128" s="43"/>
      <c r="N128" s="43"/>
      <c r="O128" s="28">
        <f>P128+Q128</f>
        <v>1000</v>
      </c>
      <c r="P128" s="43">
        <v>1000</v>
      </c>
      <c r="Q128" s="43"/>
    </row>
    <row r="129" spans="1:17" s="15" customFormat="1" ht="17.25" customHeight="1">
      <c r="A129" s="118" t="s">
        <v>100</v>
      </c>
      <c r="B129" s="119"/>
      <c r="C129" s="120"/>
      <c r="D129" s="21" t="s">
        <v>91</v>
      </c>
      <c r="E129" s="24">
        <f t="shared" si="6"/>
        <v>0</v>
      </c>
      <c r="F129" s="28">
        <f t="shared" si="7"/>
        <v>0</v>
      </c>
      <c r="G129" s="28"/>
      <c r="H129" s="28"/>
      <c r="I129" s="28"/>
      <c r="J129" s="28"/>
      <c r="K129" s="28"/>
      <c r="L129" s="28">
        <f>M129+N129</f>
        <v>0</v>
      </c>
      <c r="M129" s="28"/>
      <c r="N129" s="28"/>
      <c r="O129" s="28">
        <f t="shared" si="5"/>
        <v>0</v>
      </c>
      <c r="P129" s="28"/>
      <c r="Q129" s="28"/>
    </row>
    <row r="130" spans="1:17" s="69" customFormat="1" ht="41.25" customHeight="1" thickBot="1">
      <c r="A130" s="121" t="s">
        <v>101</v>
      </c>
      <c r="B130" s="122"/>
      <c r="C130" s="123"/>
      <c r="D130" s="66" t="s">
        <v>91</v>
      </c>
      <c r="E130" s="67">
        <f>F130+L130+O130</f>
        <v>0</v>
      </c>
      <c r="F130" s="68">
        <f t="shared" si="7"/>
        <v>0</v>
      </c>
      <c r="G130" s="68">
        <f>G114+G115-G131</f>
        <v>0</v>
      </c>
      <c r="H130" s="68">
        <f>H114+H115-H131</f>
        <v>0</v>
      </c>
      <c r="I130" s="68"/>
      <c r="J130" s="68"/>
      <c r="K130" s="68"/>
      <c r="L130" s="68">
        <f t="shared" si="4"/>
        <v>0</v>
      </c>
      <c r="M130" s="68">
        <f>M114+M115-M131</f>
        <v>0</v>
      </c>
      <c r="N130" s="68">
        <f>N114+N115-N131</f>
        <v>0</v>
      </c>
      <c r="O130" s="68">
        <f t="shared" si="5"/>
        <v>0</v>
      </c>
      <c r="P130" s="68">
        <f>P114+P115-P131</f>
        <v>0</v>
      </c>
      <c r="Q130" s="68">
        <f>Q114+Q115-Q131</f>
        <v>0</v>
      </c>
    </row>
    <row r="131" spans="1:17" s="15" customFormat="1" ht="18" customHeight="1" thickBot="1">
      <c r="A131" s="124" t="s">
        <v>102</v>
      </c>
      <c r="B131" s="125"/>
      <c r="C131" s="126"/>
      <c r="D131" s="45">
        <v>900</v>
      </c>
      <c r="E131" s="46">
        <f>F131+L131+O131+I131</f>
        <v>7208249.84</v>
      </c>
      <c r="F131" s="47">
        <f t="shared" si="7"/>
        <v>1023676</v>
      </c>
      <c r="G131" s="47">
        <f>G133+G138+G146+G149+G154+G160+G153</f>
        <v>1023676</v>
      </c>
      <c r="H131" s="47">
        <f>H133+H138+H146+H149+H154+H160+H153</f>
        <v>0</v>
      </c>
      <c r="I131" s="47">
        <f>I133</f>
        <v>0</v>
      </c>
      <c r="J131" s="47"/>
      <c r="K131" s="47"/>
      <c r="L131" s="47">
        <f t="shared" si="4"/>
        <v>6011836</v>
      </c>
      <c r="M131" s="47">
        <f>M133+M138+M146+M149+M154+M160+M153</f>
        <v>6011836</v>
      </c>
      <c r="N131" s="47">
        <f>N133+N138+N146+N149+N154+N160+N153</f>
        <v>0</v>
      </c>
      <c r="O131" s="47">
        <f t="shared" si="5"/>
        <v>172737.84</v>
      </c>
      <c r="P131" s="47">
        <f>P133+P138+P146+P149+P154+P160+P153</f>
        <v>172737.84</v>
      </c>
      <c r="Q131" s="48">
        <f>Q133+Q138+Q146+Q149+Q154+Q160+Q153</f>
        <v>0</v>
      </c>
    </row>
    <row r="132" spans="1:17" s="15" customFormat="1" ht="12.75" customHeight="1" thickBot="1">
      <c r="A132" s="112" t="s">
        <v>93</v>
      </c>
      <c r="B132" s="113"/>
      <c r="C132" s="114"/>
      <c r="D132" s="37"/>
      <c r="E132" s="38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</row>
    <row r="133" spans="1:17" s="15" customFormat="1" ht="32.25" customHeight="1" thickBot="1">
      <c r="A133" s="109" t="s">
        <v>103</v>
      </c>
      <c r="B133" s="110"/>
      <c r="C133" s="111"/>
      <c r="D133" s="49">
        <v>210</v>
      </c>
      <c r="E133" s="35">
        <f>F133+L133+O133+I133</f>
        <v>5969359</v>
      </c>
      <c r="F133" s="36">
        <f t="shared" si="7"/>
        <v>2802</v>
      </c>
      <c r="G133" s="36">
        <f>G135+G136+G137</f>
        <v>2802</v>
      </c>
      <c r="H133" s="36">
        <f aca="true" t="shared" si="8" ref="H133:Q133">H135+H136+H137</f>
        <v>0</v>
      </c>
      <c r="I133" s="36">
        <f>I135+I137</f>
        <v>0</v>
      </c>
      <c r="J133" s="36"/>
      <c r="K133" s="36"/>
      <c r="L133" s="36">
        <f t="shared" si="4"/>
        <v>5966557</v>
      </c>
      <c r="M133" s="36">
        <f t="shared" si="8"/>
        <v>5966557</v>
      </c>
      <c r="N133" s="36">
        <f t="shared" si="8"/>
        <v>0</v>
      </c>
      <c r="O133" s="36">
        <f t="shared" si="5"/>
        <v>0</v>
      </c>
      <c r="P133" s="36">
        <f t="shared" si="8"/>
        <v>0</v>
      </c>
      <c r="Q133" s="44">
        <f t="shared" si="8"/>
        <v>0</v>
      </c>
    </row>
    <row r="134" spans="1:17" s="15" customFormat="1" ht="15.75">
      <c r="A134" s="115" t="s">
        <v>20</v>
      </c>
      <c r="B134" s="116"/>
      <c r="C134" s="117"/>
      <c r="D134" s="25"/>
      <c r="E134" s="42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</row>
    <row r="135" spans="1:17" s="15" customFormat="1" ht="15.75" customHeight="1">
      <c r="A135" s="118" t="s">
        <v>104</v>
      </c>
      <c r="B135" s="119"/>
      <c r="C135" s="120"/>
      <c r="D135" s="50">
        <v>211</v>
      </c>
      <c r="E135" s="24">
        <f>F135+L135+O135+I135</f>
        <v>4565620</v>
      </c>
      <c r="F135" s="28">
        <f t="shared" si="7"/>
        <v>0</v>
      </c>
      <c r="G135" s="28">
        <v>0</v>
      </c>
      <c r="H135" s="28">
        <v>0</v>
      </c>
      <c r="I135" s="28">
        <v>0</v>
      </c>
      <c r="J135" s="28">
        <v>0</v>
      </c>
      <c r="K135" s="28"/>
      <c r="L135" s="28">
        <f t="shared" si="4"/>
        <v>4565620</v>
      </c>
      <c r="M135" s="28">
        <v>4565620</v>
      </c>
      <c r="N135" s="28"/>
      <c r="O135" s="28">
        <f t="shared" si="5"/>
        <v>0</v>
      </c>
      <c r="P135" s="28"/>
      <c r="Q135" s="28"/>
    </row>
    <row r="136" spans="1:17" s="15" customFormat="1" ht="17.25" customHeight="1">
      <c r="A136" s="118" t="s">
        <v>105</v>
      </c>
      <c r="B136" s="119"/>
      <c r="C136" s="120"/>
      <c r="D136" s="50">
        <v>212</v>
      </c>
      <c r="E136" s="24">
        <f t="shared" si="6"/>
        <v>24922</v>
      </c>
      <c r="F136" s="28">
        <f t="shared" si="7"/>
        <v>2802</v>
      </c>
      <c r="G136" s="28">
        <v>2802</v>
      </c>
      <c r="H136" s="28"/>
      <c r="I136" s="28"/>
      <c r="J136" s="28"/>
      <c r="K136" s="28"/>
      <c r="L136" s="28">
        <f t="shared" si="4"/>
        <v>22120</v>
      </c>
      <c r="M136" s="28">
        <v>22120</v>
      </c>
      <c r="N136" s="28"/>
      <c r="O136" s="28">
        <f t="shared" si="5"/>
        <v>0</v>
      </c>
      <c r="P136" s="28"/>
      <c r="Q136" s="28"/>
    </row>
    <row r="137" spans="1:17" s="15" customFormat="1" ht="28.5" customHeight="1" thickBot="1">
      <c r="A137" s="100" t="s">
        <v>106</v>
      </c>
      <c r="B137" s="101"/>
      <c r="C137" s="102"/>
      <c r="D137" s="51">
        <v>213</v>
      </c>
      <c r="E137" s="32">
        <f>F137+L137+O137+I137</f>
        <v>1378817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/>
      <c r="L137" s="33">
        <f t="shared" si="4"/>
        <v>1378817</v>
      </c>
      <c r="M137" s="33">
        <v>1378817</v>
      </c>
      <c r="N137" s="33"/>
      <c r="O137" s="33">
        <f t="shared" si="5"/>
        <v>0</v>
      </c>
      <c r="P137" s="33"/>
      <c r="Q137" s="33"/>
    </row>
    <row r="138" spans="1:17" s="15" customFormat="1" ht="27.75" customHeight="1" thickBot="1">
      <c r="A138" s="109" t="s">
        <v>107</v>
      </c>
      <c r="B138" s="110"/>
      <c r="C138" s="111"/>
      <c r="D138" s="49">
        <v>220</v>
      </c>
      <c r="E138" s="35">
        <f t="shared" si="6"/>
        <v>586008</v>
      </c>
      <c r="F138" s="36">
        <f t="shared" si="7"/>
        <v>562508</v>
      </c>
      <c r="G138" s="36">
        <f>G140+G141+G142+G143+G144+G145</f>
        <v>562508</v>
      </c>
      <c r="H138" s="36">
        <f aca="true" t="shared" si="9" ref="H138:Q138">H140+H141+H142+H143+H144+H145</f>
        <v>0</v>
      </c>
      <c r="I138" s="36"/>
      <c r="J138" s="36"/>
      <c r="K138" s="36"/>
      <c r="L138" s="36">
        <f t="shared" si="4"/>
        <v>22500</v>
      </c>
      <c r="M138" s="36">
        <f t="shared" si="9"/>
        <v>22500</v>
      </c>
      <c r="N138" s="36">
        <f t="shared" si="9"/>
        <v>0</v>
      </c>
      <c r="O138" s="36">
        <f t="shared" si="5"/>
        <v>1000</v>
      </c>
      <c r="P138" s="36">
        <f t="shared" si="9"/>
        <v>1000</v>
      </c>
      <c r="Q138" s="44">
        <f t="shared" si="9"/>
        <v>0</v>
      </c>
    </row>
    <row r="139" spans="1:17" s="15" customFormat="1" ht="15.75">
      <c r="A139" s="115" t="s">
        <v>20</v>
      </c>
      <c r="B139" s="116"/>
      <c r="C139" s="117"/>
      <c r="D139" s="52"/>
      <c r="E139" s="42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</row>
    <row r="140" spans="1:17" s="15" customFormat="1" ht="21.75" customHeight="1">
      <c r="A140" s="118" t="s">
        <v>108</v>
      </c>
      <c r="B140" s="119"/>
      <c r="C140" s="120"/>
      <c r="D140" s="50">
        <v>221</v>
      </c>
      <c r="E140" s="24">
        <f t="shared" si="6"/>
        <v>5000</v>
      </c>
      <c r="F140" s="28">
        <f t="shared" si="7"/>
        <v>0</v>
      </c>
      <c r="G140" s="28">
        <v>0</v>
      </c>
      <c r="H140" s="28"/>
      <c r="I140" s="28"/>
      <c r="J140" s="28"/>
      <c r="K140" s="28"/>
      <c r="L140" s="28">
        <f t="shared" si="4"/>
        <v>5000</v>
      </c>
      <c r="M140" s="28">
        <v>5000</v>
      </c>
      <c r="N140" s="28"/>
      <c r="O140" s="28">
        <f t="shared" si="5"/>
        <v>0</v>
      </c>
      <c r="P140" s="28"/>
      <c r="Q140" s="28"/>
    </row>
    <row r="141" spans="1:17" s="15" customFormat="1" ht="20.25" customHeight="1">
      <c r="A141" s="118" t="s">
        <v>109</v>
      </c>
      <c r="B141" s="119"/>
      <c r="C141" s="120"/>
      <c r="D141" s="50">
        <v>222</v>
      </c>
      <c r="E141" s="24">
        <f t="shared" si="6"/>
        <v>500</v>
      </c>
      <c r="F141" s="28">
        <f t="shared" si="7"/>
        <v>0</v>
      </c>
      <c r="G141" s="28">
        <v>0</v>
      </c>
      <c r="H141" s="28"/>
      <c r="I141" s="28"/>
      <c r="J141" s="28"/>
      <c r="K141" s="28"/>
      <c r="L141" s="28">
        <f t="shared" si="4"/>
        <v>500</v>
      </c>
      <c r="M141" s="28">
        <v>500</v>
      </c>
      <c r="N141" s="28"/>
      <c r="O141" s="28">
        <f t="shared" si="5"/>
        <v>0</v>
      </c>
      <c r="P141" s="28"/>
      <c r="Q141" s="28"/>
    </row>
    <row r="142" spans="1:17" s="15" customFormat="1" ht="21" customHeight="1">
      <c r="A142" s="118" t="s">
        <v>110</v>
      </c>
      <c r="B142" s="119"/>
      <c r="C142" s="120"/>
      <c r="D142" s="50">
        <v>223</v>
      </c>
      <c r="E142" s="24">
        <f t="shared" si="6"/>
        <v>374528</v>
      </c>
      <c r="F142" s="28">
        <f>G142+H142</f>
        <v>374528</v>
      </c>
      <c r="G142" s="28">
        <v>374528</v>
      </c>
      <c r="H142" s="28"/>
      <c r="I142" s="28"/>
      <c r="J142" s="28"/>
      <c r="K142" s="28"/>
      <c r="L142" s="28">
        <f t="shared" si="4"/>
        <v>0</v>
      </c>
      <c r="M142" s="28"/>
      <c r="N142" s="28"/>
      <c r="O142" s="28">
        <f t="shared" si="5"/>
        <v>0</v>
      </c>
      <c r="P142" s="28"/>
      <c r="Q142" s="28"/>
    </row>
    <row r="143" spans="1:17" s="15" customFormat="1" ht="27" customHeight="1">
      <c r="A143" s="118" t="s">
        <v>111</v>
      </c>
      <c r="B143" s="119"/>
      <c r="C143" s="120"/>
      <c r="D143" s="50">
        <v>224</v>
      </c>
      <c r="E143" s="24">
        <f t="shared" si="6"/>
        <v>0</v>
      </c>
      <c r="F143" s="28">
        <f t="shared" si="7"/>
        <v>0</v>
      </c>
      <c r="G143" s="28">
        <v>0</v>
      </c>
      <c r="H143" s="28"/>
      <c r="I143" s="28"/>
      <c r="J143" s="28"/>
      <c r="K143" s="28"/>
      <c r="L143" s="28">
        <f t="shared" si="4"/>
        <v>0</v>
      </c>
      <c r="M143" s="28"/>
      <c r="N143" s="28"/>
      <c r="O143" s="28">
        <f t="shared" si="5"/>
        <v>0</v>
      </c>
      <c r="P143" s="28"/>
      <c r="Q143" s="28"/>
    </row>
    <row r="144" spans="1:17" s="15" customFormat="1" ht="33" customHeight="1">
      <c r="A144" s="118" t="s">
        <v>112</v>
      </c>
      <c r="B144" s="119"/>
      <c r="C144" s="120"/>
      <c r="D144" s="50">
        <v>225</v>
      </c>
      <c r="E144" s="24">
        <f>F144+L144+O144</f>
        <v>71901</v>
      </c>
      <c r="F144" s="28">
        <f>G144+H144</f>
        <v>71901</v>
      </c>
      <c r="G144" s="28">
        <v>71901</v>
      </c>
      <c r="H144" s="28"/>
      <c r="I144" s="28"/>
      <c r="J144" s="28"/>
      <c r="K144" s="28"/>
      <c r="L144" s="28">
        <f t="shared" si="4"/>
        <v>0</v>
      </c>
      <c r="M144" s="28"/>
      <c r="N144" s="28"/>
      <c r="O144" s="28">
        <f t="shared" si="5"/>
        <v>0</v>
      </c>
      <c r="P144" s="28"/>
      <c r="Q144" s="28"/>
    </row>
    <row r="145" spans="1:17" s="15" customFormat="1" ht="18" customHeight="1" thickBot="1">
      <c r="A145" s="100" t="s">
        <v>113</v>
      </c>
      <c r="B145" s="101"/>
      <c r="C145" s="102"/>
      <c r="D145" s="51">
        <v>226</v>
      </c>
      <c r="E145" s="32">
        <f t="shared" si="6"/>
        <v>134079</v>
      </c>
      <c r="F145" s="33">
        <f>G145+H145</f>
        <v>116079</v>
      </c>
      <c r="G145" s="33">
        <v>116079</v>
      </c>
      <c r="H145" s="33"/>
      <c r="I145" s="33"/>
      <c r="J145" s="33"/>
      <c r="K145" s="33"/>
      <c r="L145" s="33">
        <f t="shared" si="4"/>
        <v>17000</v>
      </c>
      <c r="M145" s="33">
        <v>17000</v>
      </c>
      <c r="N145" s="33"/>
      <c r="O145" s="33">
        <f t="shared" si="5"/>
        <v>1000</v>
      </c>
      <c r="P145" s="33">
        <v>1000</v>
      </c>
      <c r="Q145" s="33"/>
    </row>
    <row r="146" spans="1:17" s="15" customFormat="1" ht="36" customHeight="1" thickBot="1">
      <c r="A146" s="109" t="s">
        <v>114</v>
      </c>
      <c r="B146" s="110"/>
      <c r="C146" s="111"/>
      <c r="D146" s="49">
        <v>240</v>
      </c>
      <c r="E146" s="35">
        <f t="shared" si="6"/>
        <v>0</v>
      </c>
      <c r="F146" s="36">
        <f t="shared" si="7"/>
        <v>0</v>
      </c>
      <c r="G146" s="36">
        <f>G148</f>
        <v>0</v>
      </c>
      <c r="H146" s="36">
        <f aca="true" t="shared" si="10" ref="H146:Q146">H148</f>
        <v>0</v>
      </c>
      <c r="I146" s="36"/>
      <c r="J146" s="36"/>
      <c r="K146" s="36"/>
      <c r="L146" s="36">
        <f t="shared" si="4"/>
        <v>0</v>
      </c>
      <c r="M146" s="36">
        <f t="shared" si="10"/>
        <v>0</v>
      </c>
      <c r="N146" s="36">
        <f t="shared" si="10"/>
        <v>0</v>
      </c>
      <c r="O146" s="36">
        <f t="shared" si="5"/>
        <v>0</v>
      </c>
      <c r="P146" s="36">
        <f t="shared" si="10"/>
        <v>0</v>
      </c>
      <c r="Q146" s="44">
        <f t="shared" si="10"/>
        <v>0</v>
      </c>
    </row>
    <row r="147" spans="1:17" s="15" customFormat="1" ht="15.75">
      <c r="A147" s="115" t="s">
        <v>20</v>
      </c>
      <c r="B147" s="116"/>
      <c r="C147" s="117"/>
      <c r="D147" s="52"/>
      <c r="E147" s="42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</row>
    <row r="148" spans="1:17" s="15" customFormat="1" ht="48.75" customHeight="1" thickBot="1">
      <c r="A148" s="100" t="s">
        <v>115</v>
      </c>
      <c r="B148" s="101"/>
      <c r="C148" s="102"/>
      <c r="D148" s="51">
        <v>241</v>
      </c>
      <c r="E148" s="32">
        <f t="shared" si="6"/>
        <v>0</v>
      </c>
      <c r="F148" s="33">
        <f t="shared" si="7"/>
        <v>0</v>
      </c>
      <c r="G148" s="33"/>
      <c r="H148" s="33"/>
      <c r="I148" s="33"/>
      <c r="J148" s="33"/>
      <c r="K148" s="33"/>
      <c r="L148" s="33">
        <f t="shared" si="4"/>
        <v>0</v>
      </c>
      <c r="M148" s="33"/>
      <c r="N148" s="33"/>
      <c r="O148" s="33">
        <f t="shared" si="5"/>
        <v>0</v>
      </c>
      <c r="P148" s="33"/>
      <c r="Q148" s="33"/>
    </row>
    <row r="149" spans="1:17" s="15" customFormat="1" ht="24" customHeight="1" thickBot="1">
      <c r="A149" s="109" t="s">
        <v>116</v>
      </c>
      <c r="B149" s="110"/>
      <c r="C149" s="111"/>
      <c r="D149" s="49">
        <v>260</v>
      </c>
      <c r="E149" s="35">
        <f t="shared" si="6"/>
        <v>0</v>
      </c>
      <c r="F149" s="36">
        <f t="shared" si="7"/>
        <v>0</v>
      </c>
      <c r="G149" s="36">
        <f>G151+G152</f>
        <v>0</v>
      </c>
      <c r="H149" s="36">
        <f aca="true" t="shared" si="11" ref="H149:Q149">H151+H152</f>
        <v>0</v>
      </c>
      <c r="I149" s="36"/>
      <c r="J149" s="36"/>
      <c r="K149" s="36"/>
      <c r="L149" s="36">
        <f t="shared" si="4"/>
        <v>0</v>
      </c>
      <c r="M149" s="36">
        <f t="shared" si="11"/>
        <v>0</v>
      </c>
      <c r="N149" s="36">
        <f t="shared" si="11"/>
        <v>0</v>
      </c>
      <c r="O149" s="36">
        <f t="shared" si="5"/>
        <v>0</v>
      </c>
      <c r="P149" s="36">
        <f t="shared" si="11"/>
        <v>0</v>
      </c>
      <c r="Q149" s="44">
        <f t="shared" si="11"/>
        <v>0</v>
      </c>
    </row>
    <row r="150" spans="1:17" s="15" customFormat="1" ht="15.75">
      <c r="A150" s="115" t="s">
        <v>20</v>
      </c>
      <c r="B150" s="116"/>
      <c r="C150" s="117"/>
      <c r="D150" s="52"/>
      <c r="E150" s="42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</row>
    <row r="151" spans="1:17" s="15" customFormat="1" ht="39" customHeight="1">
      <c r="A151" s="118" t="s">
        <v>117</v>
      </c>
      <c r="B151" s="119"/>
      <c r="C151" s="120"/>
      <c r="D151" s="50">
        <v>262</v>
      </c>
      <c r="E151" s="24">
        <f t="shared" si="6"/>
        <v>0</v>
      </c>
      <c r="F151" s="28">
        <f t="shared" si="7"/>
        <v>0</v>
      </c>
      <c r="G151" s="28"/>
      <c r="H151" s="28"/>
      <c r="I151" s="28"/>
      <c r="J151" s="28"/>
      <c r="K151" s="28"/>
      <c r="L151" s="28">
        <f t="shared" si="4"/>
        <v>0</v>
      </c>
      <c r="M151" s="28"/>
      <c r="N151" s="28"/>
      <c r="O151" s="28">
        <f t="shared" si="5"/>
        <v>0</v>
      </c>
      <c r="P151" s="28"/>
      <c r="Q151" s="28"/>
    </row>
    <row r="152" spans="1:17" s="15" customFormat="1" ht="30" customHeight="1" thickBot="1">
      <c r="A152" s="100" t="s">
        <v>118</v>
      </c>
      <c r="B152" s="101"/>
      <c r="C152" s="102"/>
      <c r="D152" s="51">
        <v>263</v>
      </c>
      <c r="E152" s="32">
        <f t="shared" si="6"/>
        <v>0</v>
      </c>
      <c r="F152" s="33">
        <f t="shared" si="7"/>
        <v>0</v>
      </c>
      <c r="G152" s="33"/>
      <c r="H152" s="33"/>
      <c r="I152" s="33"/>
      <c r="J152" s="33"/>
      <c r="K152" s="33"/>
      <c r="L152" s="33">
        <f t="shared" si="4"/>
        <v>0</v>
      </c>
      <c r="M152" s="33"/>
      <c r="N152" s="33"/>
      <c r="O152" s="33">
        <f t="shared" si="5"/>
        <v>0</v>
      </c>
      <c r="P152" s="33"/>
      <c r="Q152" s="33"/>
    </row>
    <row r="153" spans="1:17" s="15" customFormat="1" ht="21" customHeight="1" thickBot="1">
      <c r="A153" s="136" t="s">
        <v>119</v>
      </c>
      <c r="B153" s="113"/>
      <c r="C153" s="114"/>
      <c r="D153" s="53">
        <v>290</v>
      </c>
      <c r="E153" s="40">
        <f t="shared" si="6"/>
        <v>47971</v>
      </c>
      <c r="F153" s="41">
        <f t="shared" si="7"/>
        <v>47971</v>
      </c>
      <c r="G153" s="41">
        <v>47971</v>
      </c>
      <c r="H153" s="41"/>
      <c r="I153" s="41"/>
      <c r="J153" s="41"/>
      <c r="K153" s="41"/>
      <c r="L153" s="41">
        <f t="shared" si="4"/>
        <v>0</v>
      </c>
      <c r="M153" s="41"/>
      <c r="N153" s="41"/>
      <c r="O153" s="41">
        <f t="shared" si="5"/>
        <v>0</v>
      </c>
      <c r="P153" s="41"/>
      <c r="Q153" s="54"/>
    </row>
    <row r="154" spans="1:17" s="15" customFormat="1" ht="33" customHeight="1" thickBot="1">
      <c r="A154" s="109" t="s">
        <v>120</v>
      </c>
      <c r="B154" s="110"/>
      <c r="C154" s="111"/>
      <c r="D154" s="49">
        <v>300</v>
      </c>
      <c r="E154" s="35">
        <f t="shared" si="6"/>
        <v>604911.84</v>
      </c>
      <c r="F154" s="36">
        <f>G154+H154</f>
        <v>410395</v>
      </c>
      <c r="G154" s="36">
        <f aca="true" t="shared" si="12" ref="G154:Q154">G156+G157+G158+G159</f>
        <v>410395</v>
      </c>
      <c r="H154" s="36">
        <f t="shared" si="12"/>
        <v>0</v>
      </c>
      <c r="I154" s="36"/>
      <c r="J154" s="36"/>
      <c r="K154" s="36"/>
      <c r="L154" s="36">
        <f t="shared" si="4"/>
        <v>22779</v>
      </c>
      <c r="M154" s="36">
        <f t="shared" si="12"/>
        <v>22779</v>
      </c>
      <c r="N154" s="36">
        <f t="shared" si="12"/>
        <v>0</v>
      </c>
      <c r="O154" s="36">
        <f t="shared" si="5"/>
        <v>171737.84</v>
      </c>
      <c r="P154" s="36">
        <f t="shared" si="12"/>
        <v>171737.84</v>
      </c>
      <c r="Q154" s="44">
        <f t="shared" si="12"/>
        <v>0</v>
      </c>
    </row>
    <row r="155" spans="1:17" s="15" customFormat="1" ht="15.75">
      <c r="A155" s="115" t="s">
        <v>20</v>
      </c>
      <c r="B155" s="116"/>
      <c r="C155" s="117"/>
      <c r="D155" s="52"/>
      <c r="E155" s="42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</row>
    <row r="156" spans="1:17" s="15" customFormat="1" ht="33" customHeight="1">
      <c r="A156" s="118" t="s">
        <v>121</v>
      </c>
      <c r="B156" s="119"/>
      <c r="C156" s="120"/>
      <c r="D156" s="50">
        <v>310</v>
      </c>
      <c r="E156" s="24">
        <f t="shared" si="6"/>
        <v>16279</v>
      </c>
      <c r="F156" s="28">
        <f t="shared" si="7"/>
        <v>0</v>
      </c>
      <c r="G156" s="28">
        <v>0</v>
      </c>
      <c r="H156" s="28"/>
      <c r="I156" s="28"/>
      <c r="J156" s="28"/>
      <c r="K156" s="28"/>
      <c r="L156" s="28">
        <f t="shared" si="4"/>
        <v>16279</v>
      </c>
      <c r="M156" s="28">
        <v>16279</v>
      </c>
      <c r="N156" s="28"/>
      <c r="O156" s="28">
        <f t="shared" si="5"/>
        <v>0</v>
      </c>
      <c r="P156" s="28"/>
      <c r="Q156" s="28"/>
    </row>
    <row r="157" spans="1:17" s="15" customFormat="1" ht="27" customHeight="1">
      <c r="A157" s="118" t="s">
        <v>122</v>
      </c>
      <c r="B157" s="119"/>
      <c r="C157" s="120"/>
      <c r="D157" s="50">
        <v>320</v>
      </c>
      <c r="E157" s="24">
        <f t="shared" si="6"/>
        <v>0</v>
      </c>
      <c r="F157" s="28">
        <f t="shared" si="7"/>
        <v>0</v>
      </c>
      <c r="G157" s="28"/>
      <c r="H157" s="28"/>
      <c r="I157" s="28"/>
      <c r="J157" s="28"/>
      <c r="K157" s="28"/>
      <c r="L157" s="28">
        <f t="shared" si="4"/>
        <v>0</v>
      </c>
      <c r="M157" s="28"/>
      <c r="N157" s="28"/>
      <c r="O157" s="28">
        <f t="shared" si="5"/>
        <v>0</v>
      </c>
      <c r="P157" s="28"/>
      <c r="Q157" s="28"/>
    </row>
    <row r="158" spans="1:17" s="15" customFormat="1" ht="34.5" customHeight="1">
      <c r="A158" s="118" t="s">
        <v>123</v>
      </c>
      <c r="B158" s="119"/>
      <c r="C158" s="120"/>
      <c r="D158" s="50">
        <v>330</v>
      </c>
      <c r="E158" s="24">
        <f t="shared" si="6"/>
        <v>0</v>
      </c>
      <c r="F158" s="28">
        <f t="shared" si="7"/>
        <v>0</v>
      </c>
      <c r="G158" s="28"/>
      <c r="H158" s="28"/>
      <c r="I158" s="28"/>
      <c r="J158" s="28"/>
      <c r="K158" s="28"/>
      <c r="L158" s="28">
        <f t="shared" si="4"/>
        <v>0</v>
      </c>
      <c r="M158" s="28"/>
      <c r="N158" s="28"/>
      <c r="O158" s="28">
        <f t="shared" si="5"/>
        <v>0</v>
      </c>
      <c r="P158" s="28"/>
      <c r="Q158" s="28"/>
    </row>
    <row r="159" spans="1:17" s="15" customFormat="1" ht="30.75" customHeight="1" thickBot="1">
      <c r="A159" s="100" t="s">
        <v>124</v>
      </c>
      <c r="B159" s="101"/>
      <c r="C159" s="102"/>
      <c r="D159" s="51">
        <v>340</v>
      </c>
      <c r="E159" s="32">
        <f t="shared" si="6"/>
        <v>588632.84</v>
      </c>
      <c r="F159" s="33">
        <f t="shared" si="7"/>
        <v>410395</v>
      </c>
      <c r="G159" s="33">
        <v>410395</v>
      </c>
      <c r="H159" s="33"/>
      <c r="I159" s="33"/>
      <c r="J159" s="33"/>
      <c r="K159" s="33"/>
      <c r="L159" s="33">
        <f t="shared" si="4"/>
        <v>6500</v>
      </c>
      <c r="M159" s="33">
        <v>6500</v>
      </c>
      <c r="N159" s="33"/>
      <c r="O159" s="33">
        <f t="shared" si="5"/>
        <v>171737.84</v>
      </c>
      <c r="P159" s="33">
        <v>171737.84</v>
      </c>
      <c r="Q159" s="33"/>
    </row>
    <row r="160" spans="1:17" s="15" customFormat="1" ht="34.5" customHeight="1" thickBot="1">
      <c r="A160" s="109" t="s">
        <v>125</v>
      </c>
      <c r="B160" s="110"/>
      <c r="C160" s="111"/>
      <c r="D160" s="49">
        <v>500</v>
      </c>
      <c r="E160" s="35">
        <f t="shared" si="6"/>
        <v>0</v>
      </c>
      <c r="F160" s="36">
        <f t="shared" si="7"/>
        <v>0</v>
      </c>
      <c r="G160" s="36">
        <f>G162+G163</f>
        <v>0</v>
      </c>
      <c r="H160" s="36">
        <f aca="true" t="shared" si="13" ref="H160:Q160">H162+H163</f>
        <v>0</v>
      </c>
      <c r="I160" s="36"/>
      <c r="J160" s="36"/>
      <c r="K160" s="36"/>
      <c r="L160" s="36">
        <f t="shared" si="4"/>
        <v>0</v>
      </c>
      <c r="M160" s="36">
        <f t="shared" si="13"/>
        <v>0</v>
      </c>
      <c r="N160" s="36">
        <f t="shared" si="13"/>
        <v>0</v>
      </c>
      <c r="O160" s="36">
        <f t="shared" si="5"/>
        <v>0</v>
      </c>
      <c r="P160" s="36">
        <f t="shared" si="13"/>
        <v>0</v>
      </c>
      <c r="Q160" s="44">
        <f t="shared" si="13"/>
        <v>0</v>
      </c>
    </row>
    <row r="161" spans="1:17" s="15" customFormat="1" ht="15.75">
      <c r="A161" s="115" t="s">
        <v>20</v>
      </c>
      <c r="B161" s="116"/>
      <c r="C161" s="117"/>
      <c r="D161" s="52"/>
      <c r="E161" s="42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</row>
    <row r="162" spans="1:17" s="15" customFormat="1" ht="32.25" customHeight="1">
      <c r="A162" s="118" t="s">
        <v>126</v>
      </c>
      <c r="B162" s="119"/>
      <c r="C162" s="120"/>
      <c r="D162" s="50">
        <v>520</v>
      </c>
      <c r="E162" s="24">
        <f t="shared" si="6"/>
        <v>0</v>
      </c>
      <c r="F162" s="28">
        <f t="shared" si="7"/>
        <v>0</v>
      </c>
      <c r="G162" s="28"/>
      <c r="H162" s="28"/>
      <c r="I162" s="28"/>
      <c r="J162" s="28"/>
      <c r="K162" s="28"/>
      <c r="L162" s="28">
        <f t="shared" si="4"/>
        <v>0</v>
      </c>
      <c r="M162" s="28"/>
      <c r="N162" s="28"/>
      <c r="O162" s="28">
        <f t="shared" si="5"/>
        <v>0</v>
      </c>
      <c r="P162" s="28"/>
      <c r="Q162" s="28"/>
    </row>
    <row r="163" spans="1:17" s="15" customFormat="1" ht="36.75" customHeight="1">
      <c r="A163" s="118" t="s">
        <v>127</v>
      </c>
      <c r="B163" s="119"/>
      <c r="C163" s="120"/>
      <c r="D163" s="50">
        <v>530</v>
      </c>
      <c r="E163" s="24">
        <f t="shared" si="6"/>
        <v>0</v>
      </c>
      <c r="F163" s="28">
        <f t="shared" si="7"/>
        <v>0</v>
      </c>
      <c r="G163" s="28"/>
      <c r="H163" s="28"/>
      <c r="I163" s="28"/>
      <c r="J163" s="28"/>
      <c r="K163" s="28"/>
      <c r="L163" s="28">
        <f t="shared" si="4"/>
        <v>0</v>
      </c>
      <c r="M163" s="28"/>
      <c r="N163" s="28"/>
      <c r="O163" s="28">
        <f t="shared" si="5"/>
        <v>0</v>
      </c>
      <c r="P163" s="28"/>
      <c r="Q163" s="28"/>
    </row>
    <row r="164" spans="1:17" s="15" customFormat="1" ht="12" customHeight="1">
      <c r="A164" s="138" t="s">
        <v>128</v>
      </c>
      <c r="B164" s="139"/>
      <c r="C164" s="140"/>
      <c r="D164" s="55"/>
      <c r="E164" s="24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1:17" s="15" customFormat="1" ht="36" customHeight="1">
      <c r="A165" s="118" t="s">
        <v>129</v>
      </c>
      <c r="B165" s="119"/>
      <c r="C165" s="120"/>
      <c r="D165" s="21" t="s">
        <v>91</v>
      </c>
      <c r="E165" s="24">
        <f t="shared" si="6"/>
        <v>0</v>
      </c>
      <c r="F165" s="28">
        <f t="shared" si="7"/>
        <v>0</v>
      </c>
      <c r="G165" s="28"/>
      <c r="H165" s="28"/>
      <c r="I165" s="28"/>
      <c r="J165" s="28"/>
      <c r="K165" s="28"/>
      <c r="L165" s="28">
        <f t="shared" si="4"/>
        <v>0</v>
      </c>
      <c r="M165" s="28"/>
      <c r="N165" s="28"/>
      <c r="O165" s="28">
        <f t="shared" si="5"/>
        <v>0</v>
      </c>
      <c r="P165" s="28"/>
      <c r="Q165" s="28"/>
    </row>
    <row r="166" spans="1:17" s="15" customFormat="1" ht="15.75">
      <c r="A166" s="1"/>
      <c r="B166" s="1"/>
      <c r="C166" s="1"/>
      <c r="D166" s="3"/>
      <c r="E166" s="3"/>
      <c r="F166" s="56"/>
      <c r="G166" s="56"/>
      <c r="H166" s="56"/>
      <c r="I166" s="56"/>
      <c r="J166" s="56"/>
      <c r="K166" s="56"/>
      <c r="L166" s="56"/>
      <c r="M166" s="57"/>
      <c r="N166" s="57"/>
      <c r="O166" s="56"/>
      <c r="P166" s="57"/>
      <c r="Q166" s="57"/>
    </row>
    <row r="167" spans="1:17" s="15" customFormat="1" ht="19.5" customHeight="1" thickBot="1">
      <c r="A167" s="81" t="s">
        <v>148</v>
      </c>
      <c r="B167" s="81"/>
      <c r="C167" s="81"/>
      <c r="D167" s="81"/>
      <c r="E167" s="1"/>
      <c r="F167" s="58"/>
      <c r="G167" s="153" t="s">
        <v>149</v>
      </c>
      <c r="H167" s="153"/>
      <c r="I167" s="63"/>
      <c r="J167" s="63"/>
      <c r="K167" s="63"/>
      <c r="L167" s="58"/>
      <c r="M167" s="57"/>
      <c r="N167" s="57"/>
      <c r="O167" s="62"/>
      <c r="P167" s="57"/>
      <c r="Q167" s="57"/>
    </row>
    <row r="168" spans="1:17" s="15" customFormat="1" ht="24" customHeight="1" thickBot="1">
      <c r="A168" s="81" t="s">
        <v>150</v>
      </c>
      <c r="B168" s="81"/>
      <c r="C168" s="81"/>
      <c r="D168" s="81"/>
      <c r="E168" s="1"/>
      <c r="F168" s="59"/>
      <c r="G168" s="137" t="s">
        <v>151</v>
      </c>
      <c r="H168" s="137"/>
      <c r="I168" s="64"/>
      <c r="J168" s="64"/>
      <c r="K168" s="64"/>
      <c r="L168" s="59"/>
      <c r="M168" s="60"/>
      <c r="N168" s="60"/>
      <c r="O168" s="61"/>
      <c r="P168" s="60"/>
      <c r="Q168" s="60"/>
    </row>
    <row r="169" spans="1:17" s="15" customFormat="1" ht="21" customHeight="1" thickBot="1">
      <c r="A169" s="81" t="s">
        <v>130</v>
      </c>
      <c r="B169" s="81"/>
      <c r="C169" s="81"/>
      <c r="D169" s="81"/>
      <c r="E169" s="1"/>
      <c r="F169" s="59"/>
      <c r="G169" s="137"/>
      <c r="H169" s="137"/>
      <c r="I169" s="64"/>
      <c r="J169" s="64"/>
      <c r="K169" s="64"/>
      <c r="L169" s="59"/>
      <c r="M169" s="60"/>
      <c r="N169" s="60"/>
      <c r="O169" s="61"/>
      <c r="P169" s="60"/>
      <c r="Q169" s="60"/>
    </row>
    <row r="170" spans="1:17" s="15" customFormat="1" ht="18" customHeight="1" thickBot="1">
      <c r="A170" s="1"/>
      <c r="B170" s="1"/>
      <c r="C170" s="1"/>
      <c r="D170" s="1"/>
      <c r="E170" s="1"/>
      <c r="F170" s="59"/>
      <c r="G170" s="137"/>
      <c r="H170" s="137"/>
      <c r="I170" s="64"/>
      <c r="J170" s="64"/>
      <c r="K170" s="64"/>
      <c r="L170" s="59"/>
      <c r="M170" s="60"/>
      <c r="N170" s="60"/>
      <c r="O170" s="61"/>
      <c r="P170" s="60"/>
      <c r="Q170" s="60"/>
    </row>
    <row r="171" spans="1:17" s="15" customFormat="1" ht="18" customHeight="1" thickBot="1">
      <c r="A171" s="1"/>
      <c r="B171" s="1"/>
      <c r="C171" s="1"/>
      <c r="D171" s="1"/>
      <c r="E171" s="1"/>
      <c r="F171" s="59"/>
      <c r="G171" s="137"/>
      <c r="H171" s="137"/>
      <c r="I171" s="64"/>
      <c r="J171" s="64"/>
      <c r="K171" s="64"/>
      <c r="L171" s="59"/>
      <c r="M171" s="60"/>
      <c r="N171" s="60"/>
      <c r="O171" s="61"/>
      <c r="P171" s="60"/>
      <c r="Q171" s="60"/>
    </row>
    <row r="172" spans="1:17" s="15" customFormat="1" ht="17.25" customHeight="1">
      <c r="A172" s="146" t="s">
        <v>156</v>
      </c>
      <c r="B172" s="146"/>
      <c r="C172" s="146"/>
      <c r="D172" s="3"/>
      <c r="E172" s="3"/>
      <c r="F172" s="1"/>
      <c r="G172" s="1"/>
      <c r="H172" s="1"/>
      <c r="I172" s="1"/>
      <c r="J172" s="1"/>
      <c r="K172" s="1"/>
      <c r="L172" s="1"/>
      <c r="M172" s="60"/>
      <c r="N172" s="60"/>
      <c r="O172" s="1"/>
      <c r="P172" s="60"/>
      <c r="Q172" s="60"/>
    </row>
    <row r="173" spans="1:15" s="15" customFormat="1" ht="12">
      <c r="A173" s="16"/>
      <c r="B173" s="16"/>
      <c r="C173" s="16"/>
      <c r="D173" s="17"/>
      <c r="E173" s="17"/>
      <c r="F173" s="16"/>
      <c r="G173" s="16"/>
      <c r="H173" s="16"/>
      <c r="I173" s="16"/>
      <c r="J173" s="16"/>
      <c r="K173" s="16"/>
      <c r="L173" s="16"/>
      <c r="O173" s="16"/>
    </row>
    <row r="174" s="15" customFormat="1" ht="12"/>
    <row r="175" s="15" customFormat="1" ht="12"/>
    <row r="176" s="15" customFormat="1" ht="12"/>
    <row r="177" s="15" customFormat="1" ht="12"/>
    <row r="178" s="15" customFormat="1" ht="12"/>
    <row r="179" s="15" customFormat="1" ht="12"/>
    <row r="180" s="15" customFormat="1" ht="12"/>
    <row r="181" s="15" customFormat="1" ht="12"/>
    <row r="182" s="15" customFormat="1" ht="12"/>
    <row r="183" s="15" customFormat="1" ht="12"/>
    <row r="184" s="15" customFormat="1" ht="12"/>
  </sheetData>
  <mergeCells count="471">
    <mergeCell ref="G170:H170"/>
    <mergeCell ref="G171:H171"/>
    <mergeCell ref="M112:N112"/>
    <mergeCell ref="F112:F113"/>
    <mergeCell ref="I112:I113"/>
    <mergeCell ref="J112:K112"/>
    <mergeCell ref="H36:L36"/>
    <mergeCell ref="G167:H167"/>
    <mergeCell ref="D19:M19"/>
    <mergeCell ref="D21:N23"/>
    <mergeCell ref="M36:N36"/>
    <mergeCell ref="M106:N106"/>
    <mergeCell ref="M107:N107"/>
    <mergeCell ref="M108:N108"/>
    <mergeCell ref="M102:N102"/>
    <mergeCell ref="M103:N103"/>
    <mergeCell ref="A9:P9"/>
    <mergeCell ref="A12:M12"/>
    <mergeCell ref="D15:M18"/>
    <mergeCell ref="A15:C18"/>
    <mergeCell ref="A172:C172"/>
    <mergeCell ref="F36:G36"/>
    <mergeCell ref="A110:Q110"/>
    <mergeCell ref="O112:O113"/>
    <mergeCell ref="P112:Q112"/>
    <mergeCell ref="L111:N111"/>
    <mergeCell ref="O111:Q111"/>
    <mergeCell ref="G112:H112"/>
    <mergeCell ref="L112:L113"/>
    <mergeCell ref="A126:C126"/>
    <mergeCell ref="O109:P109"/>
    <mergeCell ref="H109:L109"/>
    <mergeCell ref="F109:G109"/>
    <mergeCell ref="F111:H111"/>
    <mergeCell ref="M109:N109"/>
    <mergeCell ref="I111:K111"/>
    <mergeCell ref="O36:P36"/>
    <mergeCell ref="O105:P105"/>
    <mergeCell ref="O97:P97"/>
    <mergeCell ref="O98:P98"/>
    <mergeCell ref="O99:P99"/>
    <mergeCell ref="O100:P100"/>
    <mergeCell ref="O93:P93"/>
    <mergeCell ref="O94:P94"/>
    <mergeCell ref="O95:P95"/>
    <mergeCell ref="O96:P96"/>
    <mergeCell ref="O106:P106"/>
    <mergeCell ref="O107:P107"/>
    <mergeCell ref="O108:P108"/>
    <mergeCell ref="O101:P101"/>
    <mergeCell ref="O102:P102"/>
    <mergeCell ref="O103:P103"/>
    <mergeCell ref="O104:P104"/>
    <mergeCell ref="O89:P89"/>
    <mergeCell ref="O90:P90"/>
    <mergeCell ref="O91:P91"/>
    <mergeCell ref="O92:P92"/>
    <mergeCell ref="O85:P85"/>
    <mergeCell ref="O86:P86"/>
    <mergeCell ref="O87:P87"/>
    <mergeCell ref="O88:P88"/>
    <mergeCell ref="O81:P81"/>
    <mergeCell ref="O82:P82"/>
    <mergeCell ref="O83:P83"/>
    <mergeCell ref="O84:P84"/>
    <mergeCell ref="O77:P77"/>
    <mergeCell ref="O78:P78"/>
    <mergeCell ref="O79:P79"/>
    <mergeCell ref="O80:P80"/>
    <mergeCell ref="O73:P73"/>
    <mergeCell ref="O74:P74"/>
    <mergeCell ref="O75:P75"/>
    <mergeCell ref="O76:P76"/>
    <mergeCell ref="O69:P69"/>
    <mergeCell ref="O70:P70"/>
    <mergeCell ref="O71:P71"/>
    <mergeCell ref="O72:P72"/>
    <mergeCell ref="O65:P65"/>
    <mergeCell ref="O66:P66"/>
    <mergeCell ref="O67:P67"/>
    <mergeCell ref="O68:P68"/>
    <mergeCell ref="O61:P61"/>
    <mergeCell ref="O62:P62"/>
    <mergeCell ref="O63:P63"/>
    <mergeCell ref="O64:P64"/>
    <mergeCell ref="O57:P57"/>
    <mergeCell ref="O58:P58"/>
    <mergeCell ref="O59:P59"/>
    <mergeCell ref="O60:P60"/>
    <mergeCell ref="O53:P53"/>
    <mergeCell ref="O54:P54"/>
    <mergeCell ref="O55:P55"/>
    <mergeCell ref="O56:P56"/>
    <mergeCell ref="O49:P49"/>
    <mergeCell ref="O50:P50"/>
    <mergeCell ref="O51:P51"/>
    <mergeCell ref="O52:P52"/>
    <mergeCell ref="O45:P45"/>
    <mergeCell ref="O46:P46"/>
    <mergeCell ref="O47:P47"/>
    <mergeCell ref="O48:P48"/>
    <mergeCell ref="O41:P41"/>
    <mergeCell ref="O42:P42"/>
    <mergeCell ref="O43:P43"/>
    <mergeCell ref="O44:P44"/>
    <mergeCell ref="O37:P37"/>
    <mergeCell ref="O38:P38"/>
    <mergeCell ref="O39:P39"/>
    <mergeCell ref="O40:P40"/>
    <mergeCell ref="M104:N104"/>
    <mergeCell ref="M105:N105"/>
    <mergeCell ref="M98:N98"/>
    <mergeCell ref="M99:N99"/>
    <mergeCell ref="M100:N100"/>
    <mergeCell ref="M101:N101"/>
    <mergeCell ref="M94:N94"/>
    <mergeCell ref="M95:N95"/>
    <mergeCell ref="M96:N96"/>
    <mergeCell ref="M97:N97"/>
    <mergeCell ref="M90:N90"/>
    <mergeCell ref="M91:N91"/>
    <mergeCell ref="M92:N92"/>
    <mergeCell ref="M93:N93"/>
    <mergeCell ref="M86:N86"/>
    <mergeCell ref="M87:N87"/>
    <mergeCell ref="M88:N88"/>
    <mergeCell ref="M89:N89"/>
    <mergeCell ref="M82:N82"/>
    <mergeCell ref="M83:N83"/>
    <mergeCell ref="M84:N84"/>
    <mergeCell ref="M85:N85"/>
    <mergeCell ref="M78:N78"/>
    <mergeCell ref="M79:N79"/>
    <mergeCell ref="M80:N80"/>
    <mergeCell ref="M81:N81"/>
    <mergeCell ref="M74:N74"/>
    <mergeCell ref="M75:N75"/>
    <mergeCell ref="M76:N76"/>
    <mergeCell ref="M77:N77"/>
    <mergeCell ref="M70:N70"/>
    <mergeCell ref="M71:N71"/>
    <mergeCell ref="M72:N72"/>
    <mergeCell ref="M73:N73"/>
    <mergeCell ref="M66:N66"/>
    <mergeCell ref="M67:N67"/>
    <mergeCell ref="M68:N68"/>
    <mergeCell ref="M69:N69"/>
    <mergeCell ref="M62:N62"/>
    <mergeCell ref="M63:N63"/>
    <mergeCell ref="M64:N64"/>
    <mergeCell ref="M65:N65"/>
    <mergeCell ref="M58:N58"/>
    <mergeCell ref="M59:N59"/>
    <mergeCell ref="M60:N60"/>
    <mergeCell ref="M61:N61"/>
    <mergeCell ref="M54:N54"/>
    <mergeCell ref="M55:N55"/>
    <mergeCell ref="M56:N56"/>
    <mergeCell ref="M57:N57"/>
    <mergeCell ref="M50:N50"/>
    <mergeCell ref="M51:N51"/>
    <mergeCell ref="M52:N52"/>
    <mergeCell ref="M53:N53"/>
    <mergeCell ref="M46:N46"/>
    <mergeCell ref="M47:N47"/>
    <mergeCell ref="M48:N48"/>
    <mergeCell ref="M49:N49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H105:L105"/>
    <mergeCell ref="H106:L106"/>
    <mergeCell ref="H107:L107"/>
    <mergeCell ref="H97:L97"/>
    <mergeCell ref="H98:L98"/>
    <mergeCell ref="H99:L99"/>
    <mergeCell ref="H100:L100"/>
    <mergeCell ref="H93:L93"/>
    <mergeCell ref="H94:L94"/>
    <mergeCell ref="H108:L108"/>
    <mergeCell ref="H101:L101"/>
    <mergeCell ref="H102:L102"/>
    <mergeCell ref="H103:L103"/>
    <mergeCell ref="H104:L104"/>
    <mergeCell ref="H96:L96"/>
    <mergeCell ref="H89:L89"/>
    <mergeCell ref="H90:L90"/>
    <mergeCell ref="H91:L91"/>
    <mergeCell ref="H92:L92"/>
    <mergeCell ref="H86:L86"/>
    <mergeCell ref="H87:L87"/>
    <mergeCell ref="H88:L88"/>
    <mergeCell ref="H95:L95"/>
    <mergeCell ref="H82:L82"/>
    <mergeCell ref="H83:L83"/>
    <mergeCell ref="H84:L84"/>
    <mergeCell ref="H85:L85"/>
    <mergeCell ref="H78:L78"/>
    <mergeCell ref="H79:L79"/>
    <mergeCell ref="H80:L80"/>
    <mergeCell ref="H81:L81"/>
    <mergeCell ref="H74:L74"/>
    <mergeCell ref="H75:L75"/>
    <mergeCell ref="H76:L76"/>
    <mergeCell ref="H77:L77"/>
    <mergeCell ref="H70:L70"/>
    <mergeCell ref="H71:L71"/>
    <mergeCell ref="H72:L72"/>
    <mergeCell ref="H73:L73"/>
    <mergeCell ref="H66:L66"/>
    <mergeCell ref="H67:L67"/>
    <mergeCell ref="H68:L68"/>
    <mergeCell ref="H69:L69"/>
    <mergeCell ref="H62:L62"/>
    <mergeCell ref="H63:L63"/>
    <mergeCell ref="H64:L64"/>
    <mergeCell ref="H65:L65"/>
    <mergeCell ref="H58:L58"/>
    <mergeCell ref="H59:L59"/>
    <mergeCell ref="H60:L60"/>
    <mergeCell ref="H61:L61"/>
    <mergeCell ref="H54:L54"/>
    <mergeCell ref="H55:L55"/>
    <mergeCell ref="H56:L56"/>
    <mergeCell ref="H57:L57"/>
    <mergeCell ref="H50:L50"/>
    <mergeCell ref="H51:L51"/>
    <mergeCell ref="H52:L52"/>
    <mergeCell ref="H53:L53"/>
    <mergeCell ref="H46:L46"/>
    <mergeCell ref="H47:L47"/>
    <mergeCell ref="H48:L48"/>
    <mergeCell ref="H49:L49"/>
    <mergeCell ref="H37:L37"/>
    <mergeCell ref="H38:L38"/>
    <mergeCell ref="H39:L39"/>
    <mergeCell ref="H40:L40"/>
    <mergeCell ref="H41:L41"/>
    <mergeCell ref="H42:L42"/>
    <mergeCell ref="H43:L43"/>
    <mergeCell ref="H44:L44"/>
    <mergeCell ref="H45:L45"/>
    <mergeCell ref="A169:D169"/>
    <mergeCell ref="G169:H169"/>
    <mergeCell ref="G168:H168"/>
    <mergeCell ref="A168:D168"/>
    <mergeCell ref="A164:C164"/>
    <mergeCell ref="A165:C165"/>
    <mergeCell ref="A167:D167"/>
    <mergeCell ref="A160:C160"/>
    <mergeCell ref="A161:C161"/>
    <mergeCell ref="A162:C162"/>
    <mergeCell ref="A163:C163"/>
    <mergeCell ref="A156:C156"/>
    <mergeCell ref="A157:C157"/>
    <mergeCell ref="A158:C158"/>
    <mergeCell ref="A159:C159"/>
    <mergeCell ref="A152:C152"/>
    <mergeCell ref="A153:C153"/>
    <mergeCell ref="A154:C154"/>
    <mergeCell ref="A155:C155"/>
    <mergeCell ref="A148:C148"/>
    <mergeCell ref="A149:C149"/>
    <mergeCell ref="A150:C150"/>
    <mergeCell ref="A151:C151"/>
    <mergeCell ref="A144:C144"/>
    <mergeCell ref="A145:C145"/>
    <mergeCell ref="A146:C146"/>
    <mergeCell ref="A147:C147"/>
    <mergeCell ref="A140:C140"/>
    <mergeCell ref="A141:C141"/>
    <mergeCell ref="A142:C142"/>
    <mergeCell ref="A143:C143"/>
    <mergeCell ref="A136:C136"/>
    <mergeCell ref="A137:C137"/>
    <mergeCell ref="A138:C138"/>
    <mergeCell ref="A139:C139"/>
    <mergeCell ref="A132:C132"/>
    <mergeCell ref="A133:C133"/>
    <mergeCell ref="A134:C134"/>
    <mergeCell ref="A135:C135"/>
    <mergeCell ref="A129:C129"/>
    <mergeCell ref="A130:C130"/>
    <mergeCell ref="A131:C131"/>
    <mergeCell ref="A121:C121"/>
    <mergeCell ref="A123:C123"/>
    <mergeCell ref="A124:C124"/>
    <mergeCell ref="A125:C125"/>
    <mergeCell ref="A122:C122"/>
    <mergeCell ref="A127:C127"/>
    <mergeCell ref="A128:C128"/>
    <mergeCell ref="A117:C117"/>
    <mergeCell ref="A118:C118"/>
    <mergeCell ref="A119:C119"/>
    <mergeCell ref="A120:C120"/>
    <mergeCell ref="A114:C114"/>
    <mergeCell ref="A115:C115"/>
    <mergeCell ref="A116:C116"/>
    <mergeCell ref="A109:E109"/>
    <mergeCell ref="A112:C113"/>
    <mergeCell ref="D112:D113"/>
    <mergeCell ref="E112:E113"/>
    <mergeCell ref="A107:E107"/>
    <mergeCell ref="F107:G107"/>
    <mergeCell ref="A108:E108"/>
    <mergeCell ref="F108:G108"/>
    <mergeCell ref="A105:E105"/>
    <mergeCell ref="F105:G105"/>
    <mergeCell ref="A106:E106"/>
    <mergeCell ref="F106:G106"/>
    <mergeCell ref="A103:E103"/>
    <mergeCell ref="F103:G103"/>
    <mergeCell ref="A104:E104"/>
    <mergeCell ref="F104:G104"/>
    <mergeCell ref="A101:E101"/>
    <mergeCell ref="F101:G101"/>
    <mergeCell ref="A102:E102"/>
    <mergeCell ref="F102:G102"/>
    <mergeCell ref="A99:E99"/>
    <mergeCell ref="F99:G99"/>
    <mergeCell ref="A100:E100"/>
    <mergeCell ref="F100:G100"/>
    <mergeCell ref="A97:E97"/>
    <mergeCell ref="F97:G97"/>
    <mergeCell ref="A98:E98"/>
    <mergeCell ref="F98:G98"/>
    <mergeCell ref="A95:E95"/>
    <mergeCell ref="F95:G95"/>
    <mergeCell ref="A96:E96"/>
    <mergeCell ref="F96:G96"/>
    <mergeCell ref="A93:E93"/>
    <mergeCell ref="F93:G93"/>
    <mergeCell ref="A94:E94"/>
    <mergeCell ref="F94:G94"/>
    <mergeCell ref="A91:E91"/>
    <mergeCell ref="F91:G91"/>
    <mergeCell ref="A92:E92"/>
    <mergeCell ref="F92:G92"/>
    <mergeCell ref="A89:E89"/>
    <mergeCell ref="F89:G89"/>
    <mergeCell ref="A90:E90"/>
    <mergeCell ref="F90:G90"/>
    <mergeCell ref="A87:E87"/>
    <mergeCell ref="F87:G87"/>
    <mergeCell ref="A88:E88"/>
    <mergeCell ref="F88:G88"/>
    <mergeCell ref="A85:E85"/>
    <mergeCell ref="F85:G85"/>
    <mergeCell ref="A86:E86"/>
    <mergeCell ref="F86:G86"/>
    <mergeCell ref="A83:E83"/>
    <mergeCell ref="F83:G83"/>
    <mergeCell ref="A84:E84"/>
    <mergeCell ref="F84:G84"/>
    <mergeCell ref="A81:E81"/>
    <mergeCell ref="F81:G81"/>
    <mergeCell ref="A82:E82"/>
    <mergeCell ref="F82:G82"/>
    <mergeCell ref="A79:E79"/>
    <mergeCell ref="F79:G79"/>
    <mergeCell ref="A80:E80"/>
    <mergeCell ref="F80:G80"/>
    <mergeCell ref="A77:E77"/>
    <mergeCell ref="F77:G77"/>
    <mergeCell ref="A78:E78"/>
    <mergeCell ref="F78:G78"/>
    <mergeCell ref="A75:E75"/>
    <mergeCell ref="F75:G75"/>
    <mergeCell ref="A76:E76"/>
    <mergeCell ref="F76:G76"/>
    <mergeCell ref="A73:E73"/>
    <mergeCell ref="F73:G73"/>
    <mergeCell ref="A74:E74"/>
    <mergeCell ref="F74:G74"/>
    <mergeCell ref="A71:E71"/>
    <mergeCell ref="F71:G71"/>
    <mergeCell ref="A72:E72"/>
    <mergeCell ref="F72:G72"/>
    <mergeCell ref="A69:E69"/>
    <mergeCell ref="F69:G69"/>
    <mergeCell ref="A70:E70"/>
    <mergeCell ref="F70:G70"/>
    <mergeCell ref="A67:E67"/>
    <mergeCell ref="F67:G67"/>
    <mergeCell ref="A68:E68"/>
    <mergeCell ref="F68:G68"/>
    <mergeCell ref="A65:E65"/>
    <mergeCell ref="F65:G65"/>
    <mergeCell ref="A66:E66"/>
    <mergeCell ref="F66:G66"/>
    <mergeCell ref="A63:E63"/>
    <mergeCell ref="F63:G63"/>
    <mergeCell ref="A64:E64"/>
    <mergeCell ref="F64:G64"/>
    <mergeCell ref="A61:E61"/>
    <mergeCell ref="F61:G61"/>
    <mergeCell ref="A62:E62"/>
    <mergeCell ref="F62:G62"/>
    <mergeCell ref="A59:E59"/>
    <mergeCell ref="F59:G59"/>
    <mergeCell ref="A60:E60"/>
    <mergeCell ref="F60:G60"/>
    <mergeCell ref="A57:E57"/>
    <mergeCell ref="F57:G57"/>
    <mergeCell ref="A58:E58"/>
    <mergeCell ref="F58:G58"/>
    <mergeCell ref="A55:E55"/>
    <mergeCell ref="F55:G55"/>
    <mergeCell ref="A56:E56"/>
    <mergeCell ref="F56:G56"/>
    <mergeCell ref="A53:E53"/>
    <mergeCell ref="F53:G53"/>
    <mergeCell ref="A54:E54"/>
    <mergeCell ref="F54:G54"/>
    <mergeCell ref="A51:E51"/>
    <mergeCell ref="F51:G51"/>
    <mergeCell ref="A52:E52"/>
    <mergeCell ref="F52:G52"/>
    <mergeCell ref="A49:E49"/>
    <mergeCell ref="F49:G49"/>
    <mergeCell ref="A50:E50"/>
    <mergeCell ref="F50:G50"/>
    <mergeCell ref="A47:E47"/>
    <mergeCell ref="F47:G47"/>
    <mergeCell ref="A48:E48"/>
    <mergeCell ref="F48:G48"/>
    <mergeCell ref="A45:E45"/>
    <mergeCell ref="F45:G45"/>
    <mergeCell ref="A46:E46"/>
    <mergeCell ref="F46:G46"/>
    <mergeCell ref="A43:E43"/>
    <mergeCell ref="F43:G43"/>
    <mergeCell ref="A44:E44"/>
    <mergeCell ref="F44:G44"/>
    <mergeCell ref="A41:E41"/>
    <mergeCell ref="F41:G41"/>
    <mergeCell ref="A42:E42"/>
    <mergeCell ref="F42:G42"/>
    <mergeCell ref="A39:E39"/>
    <mergeCell ref="F39:G39"/>
    <mergeCell ref="A40:E40"/>
    <mergeCell ref="F40:G40"/>
    <mergeCell ref="A35:G35"/>
    <mergeCell ref="A37:E37"/>
    <mergeCell ref="F37:G37"/>
    <mergeCell ref="A38:E38"/>
    <mergeCell ref="F38:G38"/>
    <mergeCell ref="A31:G31"/>
    <mergeCell ref="A33:G33"/>
    <mergeCell ref="A32:P32"/>
    <mergeCell ref="A34:G34"/>
    <mergeCell ref="N1:P1"/>
    <mergeCell ref="N2:P2"/>
    <mergeCell ref="N3:P3"/>
    <mergeCell ref="O4:P4"/>
    <mergeCell ref="O5:P5"/>
    <mergeCell ref="N6:P6"/>
    <mergeCell ref="D24:O26"/>
    <mergeCell ref="A30:P30"/>
    <mergeCell ref="A24:C26"/>
    <mergeCell ref="A28:G28"/>
    <mergeCell ref="A19:C19"/>
    <mergeCell ref="A20:C20"/>
    <mergeCell ref="A21:C23"/>
    <mergeCell ref="A8:P8"/>
  </mergeCells>
  <printOptions/>
  <pageMargins left="0.7874015748031497" right="0" top="0.7874015748031497" bottom="0" header="0.5118110236220472" footer="0.5118110236220472"/>
  <pageSetup horizontalDpi="600" verticalDpi="600" orientation="landscape" paperSize="9" scale="60" r:id="rId1"/>
  <rowBreaks count="5" manualBreakCount="5">
    <brk id="34" max="255" man="1"/>
    <brk id="64" max="255" man="1"/>
    <brk id="109" max="255" man="1"/>
    <brk id="125" max="13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А.А.Блохнина</cp:lastModifiedBy>
  <cp:lastPrinted>2013-01-10T14:51:34Z</cp:lastPrinted>
  <dcterms:created xsi:type="dcterms:W3CDTF">1996-10-08T23:32:33Z</dcterms:created>
  <dcterms:modified xsi:type="dcterms:W3CDTF">2013-08-13T09:47:59Z</dcterms:modified>
  <cp:category/>
  <cp:version/>
  <cp:contentType/>
  <cp:contentStatus/>
</cp:coreProperties>
</file>